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820" windowHeight="5910" firstSheet="1" activeTab="3"/>
  </bookViews>
  <sheets>
    <sheet name="Лист1" sheetId="1" r:id="rId1"/>
    <sheet name="Титул" sheetId="2" r:id="rId2"/>
    <sheet name="Улгерiм кестесi" sheetId="3" r:id="rId3"/>
    <sheet name="Лист2" sheetId="4" r:id="rId4"/>
  </sheets>
  <definedNames>
    <definedName name="_xlnm._FilterDatabase" localSheetId="3" hidden="1">'Лист2'!$A$6:$BB$46</definedName>
    <definedName name="_xlnm.Print_Area" localSheetId="2">'Улгерiм кестесi'!$B$1:$BA$46</definedName>
  </definedNames>
  <calcPr fullCalcOnLoad="1"/>
</workbook>
</file>

<file path=xl/sharedStrings.xml><?xml version="1.0" encoding="utf-8"?>
<sst xmlns="http://schemas.openxmlformats.org/spreadsheetml/2006/main" count="673" uniqueCount="138">
  <si>
    <t>Рейтинг</t>
  </si>
  <si>
    <t>"2"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</si>
  <si>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</si>
  <si>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</si>
  <si>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</si>
  <si>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</si>
  <si>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</si>
  <si>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</si>
  <si>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</si>
  <si>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</si>
  <si>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</si>
  <si>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___ сынып оқушыларының үлгерiмі  туралы мәлімет</t>
  </si>
  <si>
    <t>___ тоқсан 2008-2009 оқу жылы</t>
  </si>
  <si>
    <t>Р/с</t>
  </si>
  <si>
    <t>Аты – жөні</t>
  </si>
  <si>
    <t>Босатқан сағаттары</t>
  </si>
  <si>
    <t>үлгерім</t>
  </si>
  <si>
    <t xml:space="preserve">Ұлы </t>
  </si>
  <si>
    <t xml:space="preserve">Қызы </t>
  </si>
  <si>
    <t>барлығы</t>
  </si>
  <si>
    <t>себептi</t>
  </si>
  <si>
    <t>себепсiз</t>
  </si>
  <si>
    <t>Оқу озаты</t>
  </si>
  <si>
    <t>екпінді</t>
  </si>
  <si>
    <t>орташа</t>
  </si>
  <si>
    <t>Үлгерім көрсеткiшi</t>
  </si>
  <si>
    <t>Х</t>
  </si>
  <si>
    <t>Үлгерім</t>
  </si>
  <si>
    <t>%</t>
  </si>
  <si>
    <t>Бiлiм сапасы:</t>
  </si>
  <si>
    <t>Үлгерiм көрсеткіші:</t>
  </si>
  <si>
    <t>Сынып жетекшісі :                        /________________/</t>
  </si>
  <si>
    <t>Оқушы аты - жөні</t>
  </si>
  <si>
    <t>технология</t>
  </si>
  <si>
    <t>Оқушының орта үлгерімі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</si>
  <si>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</si>
  <si>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</si>
  <si>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</si>
  <si>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</si>
  <si>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</si>
  <si>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</si>
  <si>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</si>
  <si>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Пән б-ша орта баға</t>
  </si>
  <si>
    <t>"5"</t>
  </si>
  <si>
    <t>"4"</t>
  </si>
  <si>
    <t>"3"</t>
  </si>
  <si>
    <t>оқушы</t>
  </si>
  <si>
    <t>Үздіктер</t>
  </si>
  <si>
    <t>Екпінділер</t>
  </si>
  <si>
    <t>Орташалар</t>
  </si>
  <si>
    <t>Үлгермеуші</t>
  </si>
  <si>
    <t>Білім сапасы:</t>
  </si>
  <si>
    <t xml:space="preserve">Үлгерім </t>
  </si>
  <si>
    <t>Бір ғана "4"</t>
  </si>
  <si>
    <t>Бір ғана "3"</t>
  </si>
  <si>
    <t>Бір ғана "2"</t>
  </si>
  <si>
    <t>сынып оқушыларының үлгерiмі  туралы мәлімет</t>
  </si>
  <si>
    <t>оқу жылы</t>
  </si>
  <si>
    <t xml:space="preserve">тоқсан </t>
  </si>
  <si>
    <t>Екілік саны</t>
  </si>
  <si>
    <t>Бестік саны</t>
  </si>
  <si>
    <t>Үштік саны</t>
  </si>
  <si>
    <t>Төрттік саны</t>
  </si>
  <si>
    <t>р/c</t>
  </si>
  <si>
    <t>Пән б-ша білім сапасы</t>
  </si>
  <si>
    <t>Минимум баға</t>
  </si>
  <si>
    <t>1 гана төрт</t>
  </si>
  <si>
    <t>, "өте жақсы" баға саны</t>
  </si>
  <si>
    <t>, "жақсы" баға саны</t>
  </si>
  <si>
    <t>, қанағаттанарлық баға саны</t>
  </si>
  <si>
    <t>, қанағатт-сыз баға саны</t>
  </si>
  <si>
    <t>17</t>
  </si>
  <si>
    <t>геометрия</t>
  </si>
  <si>
    <t>физика</t>
  </si>
  <si>
    <t>химия</t>
  </si>
  <si>
    <t>Сынып жетекшісі:</t>
  </si>
  <si>
    <t>себ-тi</t>
  </si>
  <si>
    <t>себ-iз</t>
  </si>
  <si>
    <t>қазақ тілі</t>
  </si>
  <si>
    <t>орыс тілі</t>
  </si>
  <si>
    <t>биология</t>
  </si>
  <si>
    <t>д/ш</t>
  </si>
  <si>
    <t>информатика</t>
  </si>
  <si>
    <t>қазақ әдеб</t>
  </si>
  <si>
    <t>орыс әдеб</t>
  </si>
  <si>
    <t xml:space="preserve">ағылшын </t>
  </si>
  <si>
    <t>Қаз тарихы</t>
  </si>
  <si>
    <t>Сынып орта үлг:</t>
  </si>
  <si>
    <t>Келгені</t>
  </si>
  <si>
    <t>Кеткені</t>
  </si>
  <si>
    <t xml:space="preserve">ұлы </t>
  </si>
  <si>
    <t>қызы</t>
  </si>
  <si>
    <t>барл</t>
  </si>
  <si>
    <t>қала</t>
  </si>
  <si>
    <t>обл</t>
  </si>
  <si>
    <t>респ</t>
  </si>
  <si>
    <t>ескерту</t>
  </si>
  <si>
    <t>№38 мектеп-лицей. Муканов К.К</t>
  </si>
  <si>
    <t>І</t>
  </si>
  <si>
    <t>География</t>
  </si>
  <si>
    <t>Атауы:</t>
  </si>
  <si>
    <t>Төмендегідей мүмкіндіктер қарастырылған:</t>
  </si>
  <si>
    <t>Нұсқаулық:</t>
  </si>
  <si>
    <t xml:space="preserve">Құрметпен: </t>
  </si>
  <si>
    <t>Астана қаласы №38 мектеп-лицейдің мұғалімі</t>
  </si>
  <si>
    <t>Мұқанов Қадырғазы Камалұлы</t>
  </si>
  <si>
    <t xml:space="preserve">Kadirgazi@mail.ru </t>
  </si>
  <si>
    <t>тел:87778801366</t>
  </si>
  <si>
    <t>Құрметті сынып жетекшілері, мектеп әкімшілігі!</t>
  </si>
  <si>
    <t xml:space="preserve">Бұл электронды қолданба - оқушылардың тоқсандақ оқу үлгерімін жүргізуге, үлгерім есебін оқу ісі меңгерушісіне өткізуге арналған. </t>
  </si>
  <si>
    <t xml:space="preserve">Бұл сіздің уақытыңызды үнемдеп, оқушы үлгерімінің монторингін жүргізуге көмектеседі. Бір ғана бетте бірнеше мәліметтердің бар болуы қағазбастылықтан құтқарады. </t>
  </si>
  <si>
    <t>Сізге тек оқушы аты жөнін және тоқсандық қорытынды бағаларын енгізу қажет, қалған есептеулерді компьютер өзі жүргізеді.</t>
  </si>
  <si>
    <t>* Әр пән бойынша 5-ке, 4-ке, 3-ке, 2-ге үлгеретіндердің санын есептеп, білім сапасын автоматты есептеу;</t>
  </si>
  <si>
    <t xml:space="preserve">* Сыныптың жалпы үлгерімі мен білім сапасын есептеу; </t>
  </si>
  <si>
    <t xml:space="preserve">* Бір ғана 5-ке, 4-ке, 3-ке қорытылғандардың санын көрсету; </t>
  </si>
  <si>
    <t>* Әр оқушының  орташа оқу үлгерімін және сынып оқушылары арасындағы рейтингін көрсету;</t>
  </si>
  <si>
    <t>* Сыныптың тоқсан бойғы босатқан себепті, себепсіз сағат санының да осы бетте болуы;</t>
  </si>
  <si>
    <t>* Үлгерім бойынша ұлы қызының саны</t>
  </si>
  <si>
    <t>* Үздіктер, екпінділер, орташалар санын автоматты есептеу;</t>
  </si>
  <si>
    <t>Тоқсандық оқу үлгерімін есепке алу бланкісі</t>
  </si>
  <si>
    <t>3. Журнал артындағы себепсіз, себепті қалған сағат санын енгізіңіз / барлығын өзі есептейді/</t>
  </si>
  <si>
    <t>4. Озат және екпінді оқушылардың аты-жөнін және  сары ұяшықтарға озат, екпінді орташалардың ұл, қызы санын енгізу қажет</t>
  </si>
  <si>
    <t>5. Ағымдағы оқу тоқсанындағы келген-кеткен оқушылардың санын AU40 - BA41 блогына енгізу қажет.</t>
  </si>
  <si>
    <t>* Тоқсан бойынша келген кеткен оқушылардың саны /ұлы,қызы, қайда кеткені/ да осы беттен көрініп тұрады.</t>
  </si>
  <si>
    <t>1. Пәндерді табельдегі ретімен өзгертіңіз. /D4-T4 блогы/</t>
  </si>
  <si>
    <t>2. Оқушы аты жөнін және тоқсандық қорытынды бағаларын енгізіп шығыңыз. /С7 - Т36 диапазоны/</t>
  </si>
  <si>
    <t>алгебра</t>
  </si>
  <si>
    <t>құқықтану негіздері</t>
  </si>
  <si>
    <t>алғашқы әскери дайындық</t>
  </si>
  <si>
    <t>11 "Қ"</t>
  </si>
  <si>
    <t>2012-2013</t>
  </si>
  <si>
    <t/>
  </si>
  <si>
    <t>Смагулова Аида</t>
  </si>
  <si>
    <t>11 "М"</t>
  </si>
  <si>
    <t>денешынықтыру</t>
  </si>
  <si>
    <t>Қоғамдық білім негіздері</t>
  </si>
  <si>
    <t>жылдык</t>
  </si>
  <si>
    <t>ұздык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</si>
</sst>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KZ Arial"/>
      <family val="2"/>
    </font>
    <font>
      <b/>
      <sz val="10"/>
      <name val="KZ Arial"/>
      <family val="2"/>
    </font>
    <font>
      <u val="single"/>
      <sz val="10"/>
      <name val="KZ Arial"/>
      <family val="2"/>
    </font>
    <font>
      <b/>
      <sz val="8"/>
      <name val="KZ 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Arial KZ"/>
      <family val="2"/>
    </font>
    <font>
      <sz val="9"/>
      <name val="KZ Arial"/>
      <family val="2"/>
    </font>
    <font>
      <b/>
      <sz val="8"/>
      <name val="Arial"/>
      <family val="2"/>
    </font>
    <font>
      <sz val="12"/>
      <color indexed="18"/>
      <name val="Arial Cyr"/>
      <family val="0"/>
    </font>
    <font>
      <b/>
      <sz val="12"/>
      <color indexed="18"/>
      <name val="Arial Cyr"/>
      <family val="0"/>
    </font>
    <font>
      <i/>
      <sz val="4"/>
      <name val="Arial"/>
      <family val="2"/>
    </font>
    <font>
      <b/>
      <sz val="16"/>
      <color indexed="10"/>
      <name val="Arial Cyr"/>
      <family val="0"/>
    </font>
    <font>
      <b/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KZ 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KZ 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/>
      <protection hidden="1"/>
    </xf>
    <xf numFmtId="164" fontId="6" fillId="33" borderId="10" xfId="0" applyNumberFormat="1" applyFont="1" applyFill="1" applyBorder="1" applyAlignment="1" applyProtection="1">
      <alignment horizontal="center" vertical="top" wrapText="1"/>
      <protection hidden="1"/>
    </xf>
    <xf numFmtId="1" fontId="6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1" fontId="3" fillId="33" borderId="10" xfId="0" applyNumberFormat="1" applyFont="1" applyFill="1" applyBorder="1" applyAlignment="1" applyProtection="1">
      <alignment horizontal="center" vertical="top" wrapText="1"/>
      <protection hidden="1"/>
    </xf>
    <xf numFmtId="164" fontId="3" fillId="0" borderId="0" xfId="0" applyNumberFormat="1" applyFont="1" applyBorder="1" applyAlignment="1" applyProtection="1">
      <alignment horizontal="center" vertical="top" wrapText="1"/>
      <protection hidden="1"/>
    </xf>
    <xf numFmtId="1" fontId="3" fillId="0" borderId="0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 vertical="top" wrapText="1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7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49" fontId="15" fillId="33" borderId="11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 locked="0"/>
    </xf>
    <xf numFmtId="4" fontId="8" fillId="33" borderId="10" xfId="0" applyNumberFormat="1" applyFont="1" applyFill="1" applyBorder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3" fillId="0" borderId="11" xfId="0" applyFont="1" applyBorder="1" applyAlignment="1" applyProtection="1">
      <alignment vertical="top" wrapText="1"/>
      <protection hidden="1" locked="0"/>
    </xf>
    <xf numFmtId="0" fontId="3" fillId="0" borderId="10" xfId="0" applyFont="1" applyBorder="1" applyAlignment="1" applyProtection="1">
      <alignment vertical="top" wrapText="1"/>
      <protection hidden="1" locked="0"/>
    </xf>
    <xf numFmtId="0" fontId="3" fillId="0" borderId="14" xfId="0" applyFont="1" applyBorder="1" applyAlignment="1" applyProtection="1">
      <alignment vertical="top" wrapText="1"/>
      <protection hidden="1" locked="0"/>
    </xf>
    <xf numFmtId="0" fontId="3" fillId="33" borderId="10" xfId="0" applyFont="1" applyFill="1" applyBorder="1" applyAlignment="1" applyProtection="1">
      <alignment horizontal="center" vertical="top" wrapTex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 hidden="1"/>
    </xf>
    <xf numFmtId="164" fontId="16" fillId="33" borderId="17" xfId="0" applyNumberFormat="1" applyFont="1" applyFill="1" applyBorder="1" applyAlignment="1" applyProtection="1">
      <alignment horizontal="center" vertical="center"/>
      <protection hidden="1"/>
    </xf>
    <xf numFmtId="164" fontId="8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17" fillId="0" borderId="18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right"/>
      <protection hidden="1"/>
    </xf>
    <xf numFmtId="165" fontId="8" fillId="0" borderId="0" xfId="58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 vertical="top" wrapText="1"/>
      <protection/>
    </xf>
    <xf numFmtId="0" fontId="19" fillId="0" borderId="19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/>
      <protection hidden="1" locked="0"/>
    </xf>
    <xf numFmtId="0" fontId="11" fillId="33" borderId="14" xfId="0" applyFont="1" applyFill="1" applyBorder="1" applyAlignment="1" applyProtection="1">
      <alignment/>
      <protection hidden="1"/>
    </xf>
    <xf numFmtId="164" fontId="18" fillId="33" borderId="10" xfId="0" applyNumberFormat="1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vertical="center"/>
      <protection hidden="1" locked="0"/>
    </xf>
    <xf numFmtId="0" fontId="7" fillId="0" borderId="0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horizontal="center"/>
      <protection hidden="1"/>
    </xf>
    <xf numFmtId="164" fontId="18" fillId="33" borderId="12" xfId="0" applyNumberFormat="1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 horizontal="center"/>
      <protection hidden="1" locked="0"/>
    </xf>
    <xf numFmtId="0" fontId="11" fillId="0" borderId="18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right"/>
      <protection hidden="1"/>
    </xf>
    <xf numFmtId="0" fontId="12" fillId="0" borderId="12" xfId="0" applyFont="1" applyBorder="1" applyAlignment="1" applyProtection="1">
      <alignment horizontal="right"/>
      <protection hidden="1"/>
    </xf>
    <xf numFmtId="0" fontId="11" fillId="33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 locked="0"/>
    </xf>
    <xf numFmtId="0" fontId="11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/>
      <protection hidden="1"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horizontal="right"/>
      <protection hidden="1"/>
    </xf>
    <xf numFmtId="0" fontId="25" fillId="0" borderId="0" xfId="0" applyFont="1" applyAlignment="1">
      <alignment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49" fontId="17" fillId="34" borderId="11" xfId="0" applyNumberFormat="1" applyFont="1" applyFill="1" applyBorder="1" applyAlignment="1" applyProtection="1">
      <alignment horizontal="center"/>
      <protection hidden="1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164" fontId="16" fillId="34" borderId="17" xfId="0" applyNumberFormat="1" applyFont="1" applyFill="1" applyBorder="1" applyAlignment="1" applyProtection="1">
      <alignment horizontal="center" vertical="center"/>
      <protection hidden="1"/>
    </xf>
    <xf numFmtId="0" fontId="17" fillId="34" borderId="18" xfId="0" applyFont="1" applyFill="1" applyBorder="1" applyAlignment="1" applyProtection="1">
      <alignment horizontal="center"/>
      <protection hidden="1"/>
    </xf>
    <xf numFmtId="164" fontId="18" fillId="34" borderId="10" xfId="0" applyNumberFormat="1" applyFont="1" applyFill="1" applyBorder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49" fontId="15" fillId="34" borderId="11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 locked="0"/>
    </xf>
    <xf numFmtId="0" fontId="64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Alignment="1" applyProtection="1">
      <alignment/>
      <protection hidden="1" locked="0"/>
    </xf>
    <xf numFmtId="0" fontId="12" fillId="0" borderId="12" xfId="0" applyFont="1" applyBorder="1" applyAlignment="1" applyProtection="1">
      <alignment horizontal="center" vertical="center"/>
      <protection hidden="1"/>
    </xf>
    <xf numFmtId="1" fontId="17" fillId="33" borderId="10" xfId="0" applyNumberFormat="1" applyFont="1" applyFill="1" applyBorder="1" applyAlignment="1" applyProtection="1">
      <alignment horizontal="center"/>
      <protection hidden="1"/>
    </xf>
    <xf numFmtId="164" fontId="18" fillId="33" borderId="10" xfId="0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top" wrapText="1"/>
      <protection hidden="1"/>
    </xf>
    <xf numFmtId="0" fontId="0" fillId="35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 locked="0"/>
    </xf>
    <xf numFmtId="0" fontId="11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17" fillId="35" borderId="11" xfId="0" applyNumberFormat="1" applyFont="1" applyFill="1" applyBorder="1" applyAlignment="1" applyProtection="1">
      <alignment horizontal="center"/>
      <protection hidden="1"/>
    </xf>
    <xf numFmtId="49" fontId="15" fillId="35" borderId="11" xfId="0" applyNumberFormat="1" applyFont="1" applyFill="1" applyBorder="1" applyAlignment="1" applyProtection="1">
      <alignment horizontal="center"/>
      <protection hidden="1"/>
    </xf>
    <xf numFmtId="164" fontId="16" fillId="35" borderId="17" xfId="0" applyNumberFormat="1" applyFont="1" applyFill="1" applyBorder="1" applyAlignment="1" applyProtection="1">
      <alignment horizontal="center" vertical="center"/>
      <protection hidden="1"/>
    </xf>
    <xf numFmtId="0" fontId="3" fillId="35" borderId="10" xfId="0" applyFont="1" applyFill="1" applyBorder="1" applyAlignment="1" applyProtection="1">
      <alignment horizontal="center" vertical="center" textRotation="90"/>
      <protection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 locked="0"/>
    </xf>
    <xf numFmtId="164" fontId="26" fillId="34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textRotation="90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top" wrapText="1"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center" vertical="center" textRotation="90" wrapText="1"/>
      <protection hidden="1"/>
    </xf>
    <xf numFmtId="0" fontId="0" fillId="0" borderId="17" xfId="0" applyFont="1" applyBorder="1" applyAlignment="1" applyProtection="1">
      <alignment horizontal="center" vertical="center" textRotation="90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left" vertical="center" textRotation="90" wrapText="1"/>
      <protection hidden="1"/>
    </xf>
    <xf numFmtId="0" fontId="0" fillId="0" borderId="14" xfId="0" applyFont="1" applyBorder="1" applyAlignment="1" applyProtection="1">
      <alignment horizontal="left" vertical="center" textRotation="90" wrapText="1"/>
      <protection hidden="1"/>
    </xf>
    <xf numFmtId="164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vertical="center" wrapText="1"/>
      <protection hidden="1"/>
    </xf>
    <xf numFmtId="0" fontId="3" fillId="0" borderId="18" xfId="0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top" wrapText="1"/>
      <protection hidden="1"/>
    </xf>
    <xf numFmtId="0" fontId="20" fillId="0" borderId="11" xfId="0" applyFont="1" applyBorder="1" applyAlignment="1" applyProtection="1">
      <alignment horizontal="center" vertical="center" textRotation="90" wrapText="1"/>
      <protection hidden="1"/>
    </xf>
    <xf numFmtId="0" fontId="20" fillId="0" borderId="14" xfId="0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left" vertical="center" textRotation="90" wrapText="1"/>
      <protection hidden="1"/>
    </xf>
    <xf numFmtId="165" fontId="21" fillId="0" borderId="10" xfId="58" applyNumberFormat="1" applyFont="1" applyBorder="1" applyAlignment="1" applyProtection="1">
      <alignment horizontal="right"/>
      <protection hidden="1"/>
    </xf>
    <xf numFmtId="0" fontId="7" fillId="0" borderId="11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Border="1" applyAlignment="1" applyProtection="1">
      <alignment horizontal="center" vertical="center" textRotation="90"/>
      <protection hidden="1"/>
    </xf>
    <xf numFmtId="0" fontId="7" fillId="0" borderId="14" xfId="0" applyFont="1" applyBorder="1" applyAlignment="1" applyProtection="1">
      <alignment horizontal="center" vertical="center" textRotation="90"/>
      <protection hidden="1"/>
    </xf>
    <xf numFmtId="0" fontId="7" fillId="33" borderId="11" xfId="0" applyFont="1" applyFill="1" applyBorder="1" applyAlignment="1" applyProtection="1">
      <alignment horizontal="center" vertical="center" textRotation="90"/>
      <protection hidden="1"/>
    </xf>
    <xf numFmtId="0" fontId="7" fillId="33" borderId="17" xfId="0" applyFont="1" applyFill="1" applyBorder="1" applyAlignment="1" applyProtection="1">
      <alignment horizontal="center" vertical="center" textRotation="90"/>
      <protection hidden="1"/>
    </xf>
    <xf numFmtId="0" fontId="7" fillId="33" borderId="14" xfId="0" applyFont="1" applyFill="1" applyBorder="1" applyAlignment="1" applyProtection="1">
      <alignment horizontal="center" vertical="center" textRotation="90"/>
      <protection hidden="1"/>
    </xf>
    <xf numFmtId="0" fontId="7" fillId="0" borderId="10" xfId="0" applyFont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165" fontId="12" fillId="0" borderId="10" xfId="58" applyNumberFormat="1" applyFont="1" applyBorder="1" applyAlignment="1" applyProtection="1">
      <alignment horizontal="right"/>
      <protection hidden="1"/>
    </xf>
    <xf numFmtId="0" fontId="3" fillId="33" borderId="10" xfId="0" applyFont="1" applyFill="1" applyBorder="1" applyAlignment="1" applyProtection="1">
      <alignment horizontal="center" vertical="center" textRotation="90"/>
      <protection locked="0"/>
    </xf>
    <xf numFmtId="0" fontId="3" fillId="34" borderId="10" xfId="0" applyFont="1" applyFill="1" applyBorder="1" applyAlignment="1" applyProtection="1">
      <alignment horizontal="center" vertical="center" textRotation="90"/>
      <protection locked="0"/>
    </xf>
    <xf numFmtId="165" fontId="8" fillId="0" borderId="10" xfId="58" applyNumberFormat="1" applyFont="1" applyBorder="1" applyAlignment="1" applyProtection="1">
      <alignment horizontal="right"/>
      <protection hidden="1"/>
    </xf>
    <xf numFmtId="0" fontId="3" fillId="33" borderId="20" xfId="0" applyFont="1" applyFill="1" applyBorder="1" applyAlignment="1" applyProtection="1">
      <alignment horizontal="center"/>
      <protection hidden="1" locked="0"/>
    </xf>
    <xf numFmtId="0" fontId="3" fillId="33" borderId="21" xfId="0" applyFont="1" applyFill="1" applyBorder="1" applyAlignment="1" applyProtection="1">
      <alignment horizontal="center"/>
      <protection hidden="1" locked="0"/>
    </xf>
    <xf numFmtId="0" fontId="11" fillId="0" borderId="10" xfId="0" applyFont="1" applyBorder="1" applyAlignment="1" applyProtection="1">
      <alignment horizontal="right"/>
      <protection hidden="1"/>
    </xf>
    <xf numFmtId="0" fontId="9" fillId="33" borderId="20" xfId="0" applyFont="1" applyFill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 vertical="center" textRotation="90"/>
      <protection hidden="1"/>
    </xf>
    <xf numFmtId="0" fontId="7" fillId="0" borderId="16" xfId="0" applyFont="1" applyBorder="1" applyAlignment="1" applyProtection="1">
      <alignment horizontal="center" vertical="center" textRotation="90"/>
      <protection hidden="1"/>
    </xf>
    <xf numFmtId="0" fontId="7" fillId="0" borderId="24" xfId="0" applyFont="1" applyBorder="1" applyAlignment="1" applyProtection="1">
      <alignment horizontal="center" vertical="center" textRotation="90"/>
      <protection hidden="1"/>
    </xf>
    <xf numFmtId="0" fontId="12" fillId="33" borderId="11" xfId="0" applyFont="1" applyFill="1" applyBorder="1" applyAlignment="1" applyProtection="1">
      <alignment horizontal="center" vertical="center" textRotation="90" wrapText="1"/>
      <protection hidden="1"/>
    </xf>
    <xf numFmtId="0" fontId="12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2" fillId="33" borderId="14" xfId="0" applyFont="1" applyFill="1" applyBorder="1" applyAlignment="1" applyProtection="1">
      <alignment horizontal="center" vertical="center" textRotation="90" wrapText="1"/>
      <protection hidden="1"/>
    </xf>
    <xf numFmtId="0" fontId="11" fillId="33" borderId="11" xfId="0" applyFont="1" applyFill="1" applyBorder="1" applyAlignment="1" applyProtection="1">
      <alignment horizontal="center" vertical="center" textRotation="90" wrapText="1"/>
      <protection hidden="1"/>
    </xf>
    <xf numFmtId="0" fontId="11" fillId="33" borderId="17" xfId="0" applyFont="1" applyFill="1" applyBorder="1" applyAlignment="1" applyProtection="1">
      <alignment horizontal="center" vertical="center" textRotation="90" wrapText="1"/>
      <protection hidden="1"/>
    </xf>
    <xf numFmtId="0" fontId="11" fillId="33" borderId="14" xfId="0" applyFont="1" applyFill="1" applyBorder="1" applyAlignment="1" applyProtection="1">
      <alignment horizontal="center" vertical="center" textRotation="90" wrapText="1"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 horizontal="center" vertical="center" textRotation="90"/>
      <protection hidden="1"/>
    </xf>
    <xf numFmtId="0" fontId="0" fillId="0" borderId="16" xfId="0" applyFont="1" applyBorder="1" applyAlignment="1" applyProtection="1">
      <alignment horizontal="center" vertical="center" textRotation="90"/>
      <protection hidden="1"/>
    </xf>
    <xf numFmtId="0" fontId="3" fillId="0" borderId="26" xfId="0" applyFont="1" applyBorder="1" applyAlignment="1" applyProtection="1">
      <alignment horizontal="center" vertical="center" textRotation="90" wrapText="1"/>
      <protection hidden="1"/>
    </xf>
    <xf numFmtId="0" fontId="3" fillId="0" borderId="27" xfId="0" applyFont="1" applyBorder="1" applyAlignment="1" applyProtection="1">
      <alignment horizontal="center" vertical="center" textRotation="90" wrapText="1"/>
      <protection hidden="1"/>
    </xf>
    <xf numFmtId="0" fontId="3" fillId="0" borderId="28" xfId="0" applyFont="1" applyBorder="1" applyAlignment="1" applyProtection="1">
      <alignment horizontal="center" vertical="center" textRotation="90" wrapText="1"/>
      <protection hidden="1"/>
    </xf>
    <xf numFmtId="0" fontId="0" fillId="0" borderId="17" xfId="0" applyFont="1" applyBorder="1" applyAlignment="1" applyProtection="1">
      <alignment horizontal="left" vertical="center" textRotation="90" wrapText="1"/>
      <protection hidden="1"/>
    </xf>
    <xf numFmtId="0" fontId="3" fillId="35" borderId="10" xfId="0" applyFont="1" applyFill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59;&#1083;&#1075;&#1077;&#1088;i&#1084; &#1082;&#1077;&#1089;&#1090;&#1077;&#1089;i'!C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29</xdr:row>
      <xdr:rowOff>85725</xdr:rowOff>
    </xdr:from>
    <xdr:to>
      <xdr:col>13</xdr:col>
      <xdr:colOff>304800</xdr:colOff>
      <xdr:row>31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67700" y="5210175"/>
          <a:ext cx="952500" cy="352425"/>
        </a:xfrm>
        <a:prstGeom prst="rightArrow">
          <a:avLst/>
        </a:prstGeom>
        <a:solidFill>
          <a:srgbClr val="FFCC99"/>
        </a:solidFill>
        <a:ln w="28575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Келесі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1">
      <selection activeCell="J1" sqref="J1:S2"/>
    </sheetView>
  </sheetViews>
  <sheetFormatPr defaultColWidth="9.00390625" defaultRowHeight="12.75"/>
  <cols>
    <col min="1" max="1" width="3.375" style="5" customWidth="1"/>
    <col min="2" max="2" width="20.75390625" style="5" customWidth="1"/>
    <col min="3" max="22" width="3.75390625" style="5" customWidth="1"/>
    <col min="23" max="23" width="4.875" style="5" customWidth="1"/>
    <col min="24" max="24" width="4.00390625" style="5" customWidth="1"/>
    <col min="25" max="25" width="5.125" style="5" customWidth="1"/>
    <col min="26" max="26" width="3.125" style="5" customWidth="1"/>
    <col min="27" max="27" width="17.00390625" style="5" customWidth="1"/>
    <col min="28" max="28" width="3.375" style="5" customWidth="1"/>
    <col min="29" max="29" width="3.125" style="5" customWidth="1"/>
    <col min="30" max="30" width="3.375" style="5" customWidth="1"/>
    <col min="31" max="31" width="3.75390625" style="5" customWidth="1"/>
    <col min="32" max="16384" width="9.125" style="5" customWidth="1"/>
  </cols>
  <sheetData>
    <row r="1" spans="1:31" ht="12.75">
      <c r="A1" s="1"/>
      <c r="B1" s="1"/>
      <c r="C1" s="2"/>
      <c r="D1" s="2"/>
      <c r="E1" s="2"/>
      <c r="F1" s="2"/>
      <c r="G1" s="2"/>
      <c r="H1" s="3"/>
      <c r="I1" s="3"/>
      <c r="J1" s="2"/>
      <c r="K1" s="2"/>
      <c r="L1" s="2"/>
      <c r="M1" s="2"/>
      <c r="N1" s="2"/>
      <c r="O1" s="2"/>
      <c r="P1" s="4" t="s">
        <v>11</v>
      </c>
      <c r="Q1" s="4"/>
      <c r="R1" s="2"/>
      <c r="S1" s="2"/>
      <c r="T1" s="2"/>
      <c r="U1" s="2"/>
      <c r="V1" s="2"/>
      <c r="W1" s="2"/>
      <c r="X1" s="2"/>
      <c r="Y1" s="2"/>
      <c r="Z1" s="1"/>
      <c r="AA1" s="1"/>
      <c r="AB1" s="1"/>
      <c r="AC1" s="1"/>
      <c r="AD1" s="1"/>
      <c r="AE1" s="1"/>
    </row>
    <row r="2" spans="1:31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 t="s">
        <v>12</v>
      </c>
      <c r="Q2" s="3"/>
      <c r="R2" s="3"/>
      <c r="S2" s="3"/>
      <c r="T2" s="3"/>
      <c r="U2" s="2"/>
      <c r="V2" s="2"/>
      <c r="W2" s="2"/>
      <c r="X2" s="2"/>
      <c r="Y2" s="2"/>
      <c r="Z2" s="1"/>
      <c r="AA2" s="1"/>
      <c r="AB2" s="1"/>
      <c r="AC2" s="1"/>
      <c r="AD2" s="1"/>
      <c r="AE2" s="1"/>
    </row>
    <row r="3" spans="1:31" ht="12.7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</row>
    <row r="4" spans="1:31" ht="27" customHeight="1">
      <c r="A4" s="166" t="s">
        <v>13</v>
      </c>
      <c r="B4" s="168" t="s">
        <v>14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74" t="s">
        <v>15</v>
      </c>
      <c r="X4" s="174"/>
      <c r="Y4" s="174"/>
      <c r="Z4" s="175" t="s">
        <v>16</v>
      </c>
      <c r="AA4" s="166" t="s">
        <v>14</v>
      </c>
      <c r="AB4" s="181" t="s">
        <v>17</v>
      </c>
      <c r="AC4" s="170" t="s">
        <v>18</v>
      </c>
      <c r="AD4" s="170" t="s">
        <v>19</v>
      </c>
      <c r="AE4" s="1"/>
    </row>
    <row r="5" spans="1:31" ht="57" customHeight="1">
      <c r="A5" s="167"/>
      <c r="B5" s="169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7" t="s">
        <v>20</v>
      </c>
      <c r="X5" s="7" t="s">
        <v>21</v>
      </c>
      <c r="Y5" s="7" t="s">
        <v>19</v>
      </c>
      <c r="Z5" s="176"/>
      <c r="AA5" s="180"/>
      <c r="AB5" s="181"/>
      <c r="AC5" s="170"/>
      <c r="AD5" s="170"/>
      <c r="AE5" s="1"/>
    </row>
    <row r="6" spans="1:31" ht="12.75" customHeight="1">
      <c r="A6" s="8">
        <v>1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8"/>
      <c r="X6" s="8"/>
      <c r="Y6" s="11"/>
      <c r="Z6" s="171" t="s">
        <v>22</v>
      </c>
      <c r="AA6" s="12"/>
      <c r="AB6" s="13"/>
      <c r="AC6" s="13"/>
      <c r="AD6" s="14"/>
      <c r="AE6" s="1"/>
    </row>
    <row r="7" spans="1:31" ht="12.75" customHeight="1">
      <c r="A7" s="8">
        <v>2</v>
      </c>
      <c r="B7" s="1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8"/>
      <c r="X7" s="8"/>
      <c r="Y7" s="11"/>
      <c r="Z7" s="172"/>
      <c r="AA7" s="16"/>
      <c r="AD7" s="17"/>
      <c r="AE7" s="1"/>
    </row>
    <row r="8" spans="1:31" ht="12.75" customHeight="1">
      <c r="A8" s="8">
        <v>3</v>
      </c>
      <c r="B8" s="1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8"/>
      <c r="X8" s="8"/>
      <c r="Y8" s="11"/>
      <c r="Z8" s="172"/>
      <c r="AA8" s="19"/>
      <c r="AB8" s="13"/>
      <c r="AC8" s="13"/>
      <c r="AD8" s="20"/>
      <c r="AE8" s="1"/>
    </row>
    <row r="9" spans="1:31" ht="12.75" customHeight="1">
      <c r="A9" s="8">
        <v>4</v>
      </c>
      <c r="B9" s="1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8"/>
      <c r="X9" s="8"/>
      <c r="Y9" s="11"/>
      <c r="Z9" s="172"/>
      <c r="AA9" s="16"/>
      <c r="AB9" s="21"/>
      <c r="AC9" s="21"/>
      <c r="AD9" s="22"/>
      <c r="AE9" s="1"/>
    </row>
    <row r="10" spans="1:31" ht="12.75" customHeight="1">
      <c r="A10" s="8">
        <v>5</v>
      </c>
      <c r="B10" s="15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8"/>
      <c r="X10" s="8"/>
      <c r="Y10" s="11"/>
      <c r="Z10" s="172"/>
      <c r="AA10" s="23"/>
      <c r="AB10" s="24"/>
      <c r="AC10" s="13"/>
      <c r="AD10" s="20"/>
      <c r="AE10" s="1"/>
    </row>
    <row r="11" spans="1:31" ht="12.75" customHeight="1">
      <c r="A11" s="8">
        <v>6</v>
      </c>
      <c r="B11" s="15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8"/>
      <c r="X11" s="8"/>
      <c r="Y11" s="11"/>
      <c r="Z11" s="173" t="s">
        <v>23</v>
      </c>
      <c r="AA11" s="16"/>
      <c r="AB11" s="13"/>
      <c r="AC11" s="13"/>
      <c r="AD11" s="20"/>
      <c r="AE11" s="1"/>
    </row>
    <row r="12" spans="1:31" ht="12.75" customHeight="1">
      <c r="A12" s="8">
        <v>7</v>
      </c>
      <c r="B12" s="1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8"/>
      <c r="X12" s="8"/>
      <c r="Y12" s="11"/>
      <c r="Z12" s="173"/>
      <c r="AA12" s="16"/>
      <c r="AB12" s="13"/>
      <c r="AC12" s="13"/>
      <c r="AD12" s="20"/>
      <c r="AE12" s="1"/>
    </row>
    <row r="13" spans="1:31" ht="12.75" customHeight="1">
      <c r="A13" s="8">
        <v>8</v>
      </c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8"/>
      <c r="X13" s="8"/>
      <c r="Y13" s="11"/>
      <c r="Z13" s="173"/>
      <c r="AA13" s="16"/>
      <c r="AB13" s="21"/>
      <c r="AC13" s="21"/>
      <c r="AD13" s="22"/>
      <c r="AE13" s="1"/>
    </row>
    <row r="14" spans="1:31" ht="12.75" customHeight="1">
      <c r="A14" s="8">
        <v>9</v>
      </c>
      <c r="B14" s="1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8"/>
      <c r="X14" s="8"/>
      <c r="Y14" s="11"/>
      <c r="Z14" s="173"/>
      <c r="AA14" s="16"/>
      <c r="AB14" s="13"/>
      <c r="AC14" s="13"/>
      <c r="AD14" s="20"/>
      <c r="AE14" s="1"/>
    </row>
    <row r="15" spans="1:31" ht="12.75" customHeight="1">
      <c r="A15" s="8">
        <v>10</v>
      </c>
      <c r="B15" s="1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8"/>
      <c r="Y15" s="11"/>
      <c r="Z15" s="173"/>
      <c r="AA15" s="16"/>
      <c r="AB15" s="24"/>
      <c r="AC15" s="24"/>
      <c r="AD15" s="17"/>
      <c r="AE15" s="1"/>
    </row>
    <row r="16" spans="1:31" ht="12.75" customHeight="1">
      <c r="A16" s="8">
        <v>11</v>
      </c>
      <c r="B16" s="1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8"/>
      <c r="Y16" s="11"/>
      <c r="Z16" s="173" t="s">
        <v>24</v>
      </c>
      <c r="AA16" s="16"/>
      <c r="AB16" s="13"/>
      <c r="AC16" s="13"/>
      <c r="AD16" s="20"/>
      <c r="AE16" s="1"/>
    </row>
    <row r="17" spans="1:31" ht="12.75" customHeight="1">
      <c r="A17" s="8">
        <v>12</v>
      </c>
      <c r="B17" s="1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8"/>
      <c r="Y17" s="11"/>
      <c r="Z17" s="173"/>
      <c r="AA17" s="16"/>
      <c r="AB17" s="13"/>
      <c r="AC17" s="13"/>
      <c r="AD17" s="20"/>
      <c r="AE17" s="1"/>
    </row>
    <row r="18" spans="1:31" ht="12.75" customHeight="1">
      <c r="A18" s="8">
        <v>13</v>
      </c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8"/>
      <c r="Y18" s="11"/>
      <c r="Z18" s="173"/>
      <c r="AA18" s="16"/>
      <c r="AB18" s="13"/>
      <c r="AC18" s="13"/>
      <c r="AD18" s="20"/>
      <c r="AE18" s="1"/>
    </row>
    <row r="19" spans="1:31" ht="12.75" customHeight="1">
      <c r="A19" s="8">
        <v>14</v>
      </c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8"/>
      <c r="Y19" s="11"/>
      <c r="Z19" s="173"/>
      <c r="AA19" s="16"/>
      <c r="AB19" s="13"/>
      <c r="AC19" s="13"/>
      <c r="AD19" s="20"/>
      <c r="AE19" s="1"/>
    </row>
    <row r="20" spans="1:31" ht="12.75" customHeight="1">
      <c r="A20" s="8">
        <v>15</v>
      </c>
      <c r="B20" s="1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8"/>
      <c r="Y20" s="11"/>
      <c r="Z20" s="173"/>
      <c r="AA20" s="16"/>
      <c r="AB20" s="13"/>
      <c r="AC20" s="13"/>
      <c r="AD20" s="20"/>
      <c r="AE20" s="1"/>
    </row>
    <row r="21" spans="1:31" ht="12.75" customHeight="1">
      <c r="A21" s="8">
        <v>16</v>
      </c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8"/>
      <c r="Y21" s="11"/>
      <c r="Z21" s="173"/>
      <c r="AA21" s="16"/>
      <c r="AB21" s="13"/>
      <c r="AC21" s="13"/>
      <c r="AD21" s="20"/>
      <c r="AE21" s="1"/>
    </row>
    <row r="22" spans="1:31" ht="12.75" customHeight="1">
      <c r="A22" s="8">
        <v>17</v>
      </c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  <c r="Y22" s="11"/>
      <c r="Z22" s="173"/>
      <c r="AA22" s="16"/>
      <c r="AB22" s="13"/>
      <c r="AC22" s="13"/>
      <c r="AD22" s="20"/>
      <c r="AE22" s="1"/>
    </row>
    <row r="23" spans="1:31" ht="12.75" customHeight="1">
      <c r="A23" s="8">
        <v>18</v>
      </c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8"/>
      <c r="Y23" s="11"/>
      <c r="Z23" s="173"/>
      <c r="AA23" s="16"/>
      <c r="AB23" s="13"/>
      <c r="AC23" s="13"/>
      <c r="AD23" s="20"/>
      <c r="AE23" s="1"/>
    </row>
    <row r="24" spans="1:31" ht="12.75" customHeight="1">
      <c r="A24" s="8">
        <v>19</v>
      </c>
      <c r="B24" s="15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8"/>
      <c r="Y24" s="11"/>
      <c r="Z24" s="173"/>
      <c r="AA24" s="16"/>
      <c r="AB24" s="13"/>
      <c r="AC24" s="13"/>
      <c r="AD24" s="20"/>
      <c r="AE24" s="1"/>
    </row>
    <row r="25" spans="1:31" ht="12.75" customHeight="1">
      <c r="A25" s="8">
        <v>20</v>
      </c>
      <c r="B25" s="15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8"/>
      <c r="Y25" s="11"/>
      <c r="Z25" s="173"/>
      <c r="AA25" s="16"/>
      <c r="AB25" s="21"/>
      <c r="AC25" s="21"/>
      <c r="AD25" s="22"/>
      <c r="AE25" s="1"/>
    </row>
    <row r="26" spans="1:31" ht="12.75" customHeight="1">
      <c r="A26" s="8">
        <v>21</v>
      </c>
      <c r="B26" s="1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8"/>
      <c r="X26" s="8"/>
      <c r="Y26" s="11"/>
      <c r="Z26" s="173"/>
      <c r="AA26" s="16"/>
      <c r="AB26" s="13"/>
      <c r="AC26" s="13"/>
      <c r="AD26" s="20"/>
      <c r="AE26" s="1"/>
    </row>
    <row r="27" spans="1:31" ht="12.75" customHeight="1">
      <c r="A27" s="8">
        <v>22</v>
      </c>
      <c r="B27" s="15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"/>
      <c r="X27" s="8"/>
      <c r="Y27" s="11"/>
      <c r="Z27" s="173"/>
      <c r="AA27" s="16"/>
      <c r="AB27" s="13"/>
      <c r="AC27" s="13"/>
      <c r="AD27" s="20"/>
      <c r="AE27" s="1"/>
    </row>
    <row r="28" spans="1:31" ht="12.75" customHeight="1">
      <c r="A28" s="8">
        <v>23</v>
      </c>
      <c r="B28" s="1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8"/>
      <c r="X28" s="8"/>
      <c r="Y28" s="11"/>
      <c r="Z28" s="173"/>
      <c r="AA28" s="16"/>
      <c r="AB28" s="13"/>
      <c r="AC28" s="13"/>
      <c r="AD28" s="20"/>
      <c r="AE28" s="1"/>
    </row>
    <row r="29" spans="1:31" ht="12.75" customHeight="1">
      <c r="A29" s="8">
        <v>24</v>
      </c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8"/>
      <c r="X29" s="8"/>
      <c r="Y29" s="11"/>
      <c r="Z29" s="173"/>
      <c r="AA29" s="16"/>
      <c r="AB29" s="13"/>
      <c r="AC29" s="13"/>
      <c r="AD29" s="20"/>
      <c r="AE29" s="1"/>
    </row>
    <row r="30" spans="1:31" ht="12.75" customHeight="1">
      <c r="A30" s="8">
        <v>25</v>
      </c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8"/>
      <c r="X30" s="8"/>
      <c r="Y30" s="11"/>
      <c r="Z30" s="173"/>
      <c r="AA30" s="16"/>
      <c r="AB30" s="13"/>
      <c r="AC30" s="13"/>
      <c r="AD30" s="20"/>
      <c r="AE30" s="1"/>
    </row>
    <row r="31" spans="1:31" ht="12.75" customHeight="1">
      <c r="A31" s="8">
        <v>26</v>
      </c>
      <c r="B31" s="15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8"/>
      <c r="X31" s="8"/>
      <c r="Y31" s="11"/>
      <c r="Z31" s="173"/>
      <c r="AA31" s="16"/>
      <c r="AB31" s="13"/>
      <c r="AC31" s="13"/>
      <c r="AD31" s="20"/>
      <c r="AE31" s="1"/>
    </row>
    <row r="32" spans="1:31" ht="12.75" customHeight="1">
      <c r="A32" s="8">
        <v>27</v>
      </c>
      <c r="B32" s="1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8"/>
      <c r="X32" s="8"/>
      <c r="Y32" s="11"/>
      <c r="Z32" s="173"/>
      <c r="AA32" s="16"/>
      <c r="AB32" s="13"/>
      <c r="AC32" s="13"/>
      <c r="AD32" s="20"/>
      <c r="AE32" s="1"/>
    </row>
    <row r="33" spans="1:31" ht="12.75" customHeight="1">
      <c r="A33" s="8">
        <v>28</v>
      </c>
      <c r="B33" s="1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8"/>
      <c r="X33" s="8"/>
      <c r="Y33" s="11"/>
      <c r="Z33" s="173"/>
      <c r="AA33" s="16"/>
      <c r="AB33" s="13"/>
      <c r="AC33" s="13"/>
      <c r="AD33" s="20"/>
      <c r="AE33" s="1"/>
    </row>
    <row r="34" spans="1:31" ht="12.75" customHeight="1">
      <c r="A34" s="8">
        <v>29</v>
      </c>
      <c r="B34" s="15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8"/>
      <c r="X34" s="8"/>
      <c r="Y34" s="11"/>
      <c r="Z34" s="173"/>
      <c r="AA34" s="16"/>
      <c r="AB34" s="13"/>
      <c r="AC34" s="13"/>
      <c r="AD34" s="20"/>
      <c r="AE34" s="1"/>
    </row>
    <row r="35" spans="1:31" ht="12.75" customHeight="1">
      <c r="A35" s="184" t="s">
        <v>25</v>
      </c>
      <c r="B35" s="184"/>
      <c r="C35" s="25" t="e">
        <v>#DIV/0!</v>
      </c>
      <c r="D35" s="25" t="e">
        <v>#DIV/0!</v>
      </c>
      <c r="E35" s="25" t="e">
        <v>#DIV/0!</v>
      </c>
      <c r="F35" s="25" t="e">
        <v>#DIV/0!</v>
      </c>
      <c r="G35" s="25" t="e">
        <v>#DIV/0!</v>
      </c>
      <c r="H35" s="25" t="e">
        <v>#DIV/0!</v>
      </c>
      <c r="I35" s="25" t="e">
        <v>#DIV/0!</v>
      </c>
      <c r="J35" s="25" t="e">
        <v>#DIV/0!</v>
      </c>
      <c r="K35" s="25" t="e">
        <v>#DIV/0!</v>
      </c>
      <c r="L35" s="25" t="e">
        <v>#DIV/0!</v>
      </c>
      <c r="M35" s="25" t="e">
        <v>#DIV/0!</v>
      </c>
      <c r="N35" s="25" t="e">
        <v>#DIV/0!</v>
      </c>
      <c r="O35" s="25" t="e">
        <v>#DIV/0!</v>
      </c>
      <c r="P35" s="25" t="e">
        <v>#DIV/0!</v>
      </c>
      <c r="Q35" s="25" t="e">
        <v>#DIV/0!</v>
      </c>
      <c r="R35" s="25" t="e">
        <v>#DIV/0!</v>
      </c>
      <c r="S35" s="25" t="e">
        <v>#DIV/0!</v>
      </c>
      <c r="T35" s="25" t="e">
        <v>#DIV/0!</v>
      </c>
      <c r="U35" s="25" t="e">
        <v>#DIV/0!</v>
      </c>
      <c r="V35" s="25" t="e">
        <v>#DIV/0!</v>
      </c>
      <c r="W35" s="26">
        <v>0</v>
      </c>
      <c r="X35" s="26">
        <v>0</v>
      </c>
      <c r="Y35" s="26">
        <v>0</v>
      </c>
      <c r="Z35" s="27" t="s">
        <v>26</v>
      </c>
      <c r="AA35" s="6" t="s">
        <v>26</v>
      </c>
      <c r="AB35" s="28">
        <v>0</v>
      </c>
      <c r="AC35" s="28">
        <v>0</v>
      </c>
      <c r="AD35" s="28">
        <v>0</v>
      </c>
      <c r="AE35" s="1"/>
    </row>
    <row r="36" spans="1:31" ht="12.75" customHeight="1">
      <c r="A36" s="13"/>
      <c r="B36" s="1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30"/>
      <c r="Y36" s="30"/>
      <c r="Z36" s="31"/>
      <c r="AA36" s="13"/>
      <c r="AB36" s="13"/>
      <c r="AC36" s="13"/>
      <c r="AD36" s="13"/>
      <c r="AE36" s="1"/>
    </row>
    <row r="37" spans="1:31" ht="12.75">
      <c r="A37" s="32"/>
      <c r="B37" s="183" t="s">
        <v>27</v>
      </c>
      <c r="C37" s="167"/>
      <c r="D37" s="167"/>
      <c r="E37" s="177" t="e">
        <v>#DIV/0!</v>
      </c>
      <c r="F37" s="178"/>
      <c r="G37" s="178"/>
      <c r="H37" s="179" t="s">
        <v>28</v>
      </c>
      <c r="I37" s="17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1"/>
      <c r="AA37" s="1"/>
      <c r="AB37" s="1"/>
      <c r="AC37" s="1"/>
      <c r="AD37" s="1"/>
      <c r="AE37" s="1"/>
    </row>
    <row r="38" spans="1:31" ht="12.75">
      <c r="A38" s="32"/>
      <c r="B38" s="183" t="s">
        <v>29</v>
      </c>
      <c r="C38" s="167"/>
      <c r="D38" s="167"/>
      <c r="E38" s="177" t="e">
        <v>#DIV/0!</v>
      </c>
      <c r="F38" s="178"/>
      <c r="G38" s="178"/>
      <c r="H38" s="179" t="s">
        <v>28</v>
      </c>
      <c r="I38" s="179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1"/>
      <c r="AA38" s="1"/>
      <c r="AB38" s="1"/>
      <c r="AC38" s="1"/>
      <c r="AD38" s="1"/>
      <c r="AE38" s="1"/>
    </row>
    <row r="39" spans="1:31" ht="12.75">
      <c r="A39" s="34"/>
      <c r="B39" s="183" t="s">
        <v>30</v>
      </c>
      <c r="C39" s="167"/>
      <c r="D39" s="167"/>
      <c r="E39" s="177" t="e">
        <v>#DIV/0!</v>
      </c>
      <c r="F39" s="178"/>
      <c r="G39" s="178"/>
      <c r="H39" s="179" t="s">
        <v>28</v>
      </c>
      <c r="I39" s="179"/>
      <c r="J39" s="3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 t="s">
        <v>31</v>
      </c>
      <c r="Z39" s="1"/>
      <c r="AA39" s="35"/>
      <c r="AB39" s="1"/>
      <c r="AC39" s="1"/>
      <c r="AD39" s="1"/>
      <c r="AE39" s="1"/>
    </row>
    <row r="40" spans="1:31" ht="12.75">
      <c r="A40" s="36"/>
      <c r="B40" s="182"/>
      <c r="C40" s="182"/>
      <c r="D40" s="182"/>
      <c r="E40" s="182"/>
      <c r="F40" s="182"/>
      <c r="G40" s="182"/>
      <c r="H40" s="182"/>
      <c r="I40" s="182"/>
      <c r="J40" s="3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Z40" s="1"/>
      <c r="AA40" s="1"/>
      <c r="AB40" s="1"/>
      <c r="AC40" s="1"/>
      <c r="AD40" s="1"/>
      <c r="AE40" s="1"/>
    </row>
    <row r="41" spans="1:31" ht="12.75">
      <c r="A41" s="36"/>
      <c r="B41" s="182"/>
      <c r="C41" s="182"/>
      <c r="D41" s="182"/>
      <c r="E41" s="182"/>
      <c r="F41" s="182"/>
      <c r="G41" s="182"/>
      <c r="H41" s="182"/>
      <c r="I41" s="182"/>
      <c r="J41" s="37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1"/>
      <c r="AA42" s="1"/>
      <c r="AB42" s="1"/>
      <c r="AC42" s="1"/>
      <c r="AD42" s="1"/>
      <c r="AE42" s="1"/>
    </row>
  </sheetData>
  <sheetProtection/>
  <mergeCells count="47">
    <mergeCell ref="H39:I39"/>
    <mergeCell ref="B40:D40"/>
    <mergeCell ref="E40:G40"/>
    <mergeCell ref="H40:I40"/>
    <mergeCell ref="Z16:Z34"/>
    <mergeCell ref="A35:B35"/>
    <mergeCell ref="B37:D37"/>
    <mergeCell ref="E37:G37"/>
    <mergeCell ref="H37:I37"/>
    <mergeCell ref="B38:D38"/>
    <mergeCell ref="B41:D41"/>
    <mergeCell ref="E41:G41"/>
    <mergeCell ref="H41:I41"/>
    <mergeCell ref="B39:D39"/>
    <mergeCell ref="E39:G39"/>
    <mergeCell ref="R4:R5"/>
    <mergeCell ref="G4:G5"/>
    <mergeCell ref="H4:H5"/>
    <mergeCell ref="I4:I5"/>
    <mergeCell ref="J4:J5"/>
    <mergeCell ref="E38:G38"/>
    <mergeCell ref="H38:I38"/>
    <mergeCell ref="AA4:AA5"/>
    <mergeCell ref="AB4:AB5"/>
    <mergeCell ref="M4:M5"/>
    <mergeCell ref="N4:N5"/>
    <mergeCell ref="O4:O5"/>
    <mergeCell ref="P4:P5"/>
    <mergeCell ref="L4:L5"/>
    <mergeCell ref="Q4:Q5"/>
    <mergeCell ref="AC4:AC5"/>
    <mergeCell ref="AD4:AD5"/>
    <mergeCell ref="Z6:Z10"/>
    <mergeCell ref="Z11:Z15"/>
    <mergeCell ref="S4:S5"/>
    <mergeCell ref="T4:T5"/>
    <mergeCell ref="U4:U5"/>
    <mergeCell ref="V4:V5"/>
    <mergeCell ref="W4:Y4"/>
    <mergeCell ref="Z4:Z5"/>
    <mergeCell ref="K4:K5"/>
    <mergeCell ref="A4:A5"/>
    <mergeCell ref="B4:B5"/>
    <mergeCell ref="C4:C5"/>
    <mergeCell ref="D4:D5"/>
    <mergeCell ref="E4:E5"/>
    <mergeCell ref="F4:F5"/>
  </mergeCells>
  <printOptions/>
  <pageMargins left="0.34" right="0.26" top="0.34" bottom="0.3" header="0.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2">
      <selection activeCell="K32" sqref="K32"/>
    </sheetView>
  </sheetViews>
  <sheetFormatPr defaultColWidth="9.00390625" defaultRowHeight="12.75"/>
  <cols>
    <col min="1" max="1" width="4.125" style="113" customWidth="1"/>
    <col min="2" max="6" width="9.125" style="113" customWidth="1"/>
    <col min="7" max="7" width="8.75390625" style="113" customWidth="1"/>
    <col min="8" max="8" width="12.875" style="113" customWidth="1"/>
    <col min="9" max="16384" width="9.125" style="113" customWidth="1"/>
  </cols>
  <sheetData>
    <row r="1" ht="4.5" customHeight="1"/>
    <row r="2" spans="2:4" ht="20.25">
      <c r="B2" s="113" t="s">
        <v>100</v>
      </c>
      <c r="D2" s="116" t="s">
        <v>119</v>
      </c>
    </row>
    <row r="3" ht="8.25" customHeight="1"/>
    <row r="4" ht="15.75">
      <c r="B4" s="114" t="s">
        <v>108</v>
      </c>
    </row>
    <row r="5" ht="15">
      <c r="B5" s="113" t="s">
        <v>109</v>
      </c>
    </row>
    <row r="6" ht="15">
      <c r="B6" s="113" t="s">
        <v>110</v>
      </c>
    </row>
    <row r="7" ht="15">
      <c r="B7" s="113" t="s">
        <v>111</v>
      </c>
    </row>
    <row r="8" ht="9.75" customHeight="1"/>
    <row r="9" ht="15.75">
      <c r="B9" s="114" t="s">
        <v>101</v>
      </c>
    </row>
    <row r="10" ht="15">
      <c r="B10" s="113" t="s">
        <v>112</v>
      </c>
    </row>
    <row r="11" ht="15">
      <c r="B11" s="113" t="s">
        <v>113</v>
      </c>
    </row>
    <row r="12" ht="15">
      <c r="B12" s="113" t="s">
        <v>118</v>
      </c>
    </row>
    <row r="13" ht="15">
      <c r="B13" s="113" t="s">
        <v>114</v>
      </c>
    </row>
    <row r="14" ht="15">
      <c r="B14" s="113" t="s">
        <v>115</v>
      </c>
    </row>
    <row r="15" ht="15">
      <c r="B15" s="113" t="s">
        <v>116</v>
      </c>
    </row>
    <row r="16" ht="15">
      <c r="B16" s="113" t="s">
        <v>117</v>
      </c>
    </row>
    <row r="17" ht="15">
      <c r="B17" s="113" t="s">
        <v>123</v>
      </c>
    </row>
    <row r="18" ht="6.75" customHeight="1"/>
    <row r="19" ht="15.75">
      <c r="B19" s="114" t="s">
        <v>102</v>
      </c>
    </row>
    <row r="20" ht="15">
      <c r="B20" s="113" t="s">
        <v>124</v>
      </c>
    </row>
    <row r="21" ht="15">
      <c r="B21" s="113" t="s">
        <v>125</v>
      </c>
    </row>
    <row r="22" ht="15">
      <c r="B22" s="113" t="s">
        <v>120</v>
      </c>
    </row>
    <row r="23" ht="15">
      <c r="B23" s="113" t="s">
        <v>121</v>
      </c>
    </row>
    <row r="24" ht="15">
      <c r="B24" s="113" t="s">
        <v>122</v>
      </c>
    </row>
    <row r="25" ht="6" customHeight="1"/>
    <row r="26" ht="15.75">
      <c r="H26" s="114" t="s">
        <v>103</v>
      </c>
    </row>
    <row r="27" ht="15">
      <c r="H27" s="113" t="s">
        <v>104</v>
      </c>
    </row>
    <row r="28" ht="15">
      <c r="H28" s="113" t="s">
        <v>105</v>
      </c>
    </row>
    <row r="29" spans="8:10" ht="15">
      <c r="H29" s="113" t="s">
        <v>106</v>
      </c>
      <c r="J29" s="113" t="s">
        <v>107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BA53"/>
  <sheetViews>
    <sheetView showZeros="0" view="pageBreakPreview" zoomScaleSheetLayoutView="100" zoomScalePageLayoutView="0" workbookViewId="0" topLeftCell="A19">
      <selection activeCell="BE46" sqref="BE46"/>
    </sheetView>
  </sheetViews>
  <sheetFormatPr defaultColWidth="9.00390625" defaultRowHeight="12.75"/>
  <cols>
    <col min="1" max="1" width="0.2421875" style="47" customWidth="1"/>
    <col min="2" max="2" width="3.625" style="48" customWidth="1"/>
    <col min="3" max="3" width="25.125" style="47" customWidth="1"/>
    <col min="4" max="4" width="3.75390625" style="128" customWidth="1"/>
    <col min="5" max="6" width="3.75390625" style="47" customWidth="1"/>
    <col min="7" max="7" width="3.75390625" style="128" customWidth="1"/>
    <col min="8" max="20" width="3.75390625" style="47" customWidth="1"/>
    <col min="21" max="21" width="4.75390625" style="47" customWidth="1"/>
    <col min="22" max="22" width="3.875" style="47" customWidth="1"/>
    <col min="23" max="23" width="3.00390625" style="47" hidden="1" customWidth="1"/>
    <col min="24" max="24" width="3.125" style="47" hidden="1" customWidth="1"/>
    <col min="25" max="25" width="3.25390625" style="48" hidden="1" customWidth="1"/>
    <col min="26" max="26" width="4.00390625" style="48" hidden="1" customWidth="1"/>
    <col min="27" max="27" width="3.875" style="48" hidden="1" customWidth="1"/>
    <col min="28" max="28" width="3.25390625" style="48" hidden="1" customWidth="1"/>
    <col min="29" max="29" width="6.00390625" style="84" hidden="1" customWidth="1"/>
    <col min="30" max="30" width="4.375" style="84" hidden="1" customWidth="1"/>
    <col min="31" max="31" width="4.125" style="84" hidden="1" customWidth="1"/>
    <col min="32" max="32" width="3.375" style="84" hidden="1" customWidth="1"/>
    <col min="33" max="33" width="2.875" style="84" hidden="1" customWidth="1"/>
    <col min="34" max="34" width="4.125" style="84" hidden="1" customWidth="1"/>
    <col min="35" max="36" width="5.875" style="84" hidden="1" customWidth="1"/>
    <col min="37" max="37" width="5.25390625" style="84" hidden="1" customWidth="1"/>
    <col min="38" max="38" width="4.625" style="84" hidden="1" customWidth="1"/>
    <col min="39" max="39" width="6.625" style="84" hidden="1" customWidth="1"/>
    <col min="40" max="40" width="4.00390625" style="84" hidden="1" customWidth="1"/>
    <col min="41" max="41" width="4.25390625" style="84" hidden="1" customWidth="1"/>
    <col min="42" max="42" width="4.00390625" style="84" hidden="1" customWidth="1"/>
    <col min="43" max="43" width="4.125" style="84" hidden="1" customWidth="1"/>
    <col min="44" max="44" width="4.375" style="84" hidden="1" customWidth="1"/>
    <col min="45" max="45" width="5.375" style="84" hidden="1" customWidth="1"/>
    <col min="46" max="47" width="4.375" style="84" customWidth="1"/>
    <col min="48" max="48" width="4.75390625" style="84" customWidth="1"/>
    <col min="49" max="49" width="3.125" style="47" customWidth="1"/>
    <col min="50" max="50" width="21.875" style="47" customWidth="1"/>
    <col min="51" max="53" width="4.625" style="48" customWidth="1"/>
    <col min="54" max="54" width="4.00390625" style="47" customWidth="1"/>
    <col min="55" max="16384" width="9.125" style="47" customWidth="1"/>
  </cols>
  <sheetData>
    <row r="1" spans="3:53" ht="12.75">
      <c r="C1" s="130"/>
      <c r="D1" s="121"/>
      <c r="E1" s="131"/>
      <c r="F1" s="131"/>
      <c r="G1" s="131"/>
      <c r="H1" s="2"/>
      <c r="I1" s="204" t="s">
        <v>129</v>
      </c>
      <c r="J1" s="204"/>
      <c r="K1" s="40" t="s">
        <v>56</v>
      </c>
      <c r="L1" s="4"/>
      <c r="M1" s="2"/>
      <c r="N1" s="2"/>
      <c r="O1" s="49"/>
      <c r="P1" s="49"/>
      <c r="Q1" s="49"/>
      <c r="R1" s="49"/>
      <c r="S1" s="49"/>
      <c r="T1" s="49"/>
      <c r="U1" s="49"/>
      <c r="V1" s="49"/>
      <c r="W1" s="38"/>
      <c r="X1" s="38"/>
      <c r="Y1" s="50"/>
      <c r="Z1" s="50"/>
      <c r="AA1" s="50"/>
      <c r="AB1" s="5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3"/>
      <c r="BA1" s="115" t="s">
        <v>97</v>
      </c>
    </row>
    <row r="2" spans="3:49" ht="12.75">
      <c r="C2" s="130"/>
      <c r="D2" s="121"/>
      <c r="E2" s="131"/>
      <c r="F2" s="131"/>
      <c r="G2" s="132"/>
      <c r="H2" s="54"/>
      <c r="I2" s="205" t="s">
        <v>98</v>
      </c>
      <c r="J2" s="205"/>
      <c r="K2" s="55" t="s">
        <v>58</v>
      </c>
      <c r="L2" s="54"/>
      <c r="M2" s="204" t="s">
        <v>130</v>
      </c>
      <c r="N2" s="204"/>
      <c r="O2" s="204"/>
      <c r="P2" s="49" t="s">
        <v>57</v>
      </c>
      <c r="Q2" s="49"/>
      <c r="R2" s="49"/>
      <c r="S2" s="49"/>
      <c r="T2" s="49"/>
      <c r="U2" s="49"/>
      <c r="V2" s="49"/>
      <c r="W2" s="38"/>
      <c r="X2" s="38"/>
      <c r="Y2" s="50"/>
      <c r="Z2" s="50"/>
      <c r="AA2" s="50"/>
      <c r="AB2" s="51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</row>
    <row r="3" spans="3:49" ht="7.5" customHeight="1">
      <c r="C3" s="130"/>
      <c r="D3" s="121"/>
      <c r="E3" s="131"/>
      <c r="F3" s="131"/>
      <c r="G3" s="132"/>
      <c r="H3" s="54"/>
      <c r="I3" s="54"/>
      <c r="J3" s="54"/>
      <c r="K3" s="54"/>
      <c r="L3" s="54"/>
      <c r="M3" s="54"/>
      <c r="N3" s="54"/>
      <c r="O3" s="49"/>
      <c r="P3" s="49"/>
      <c r="Q3" s="49"/>
      <c r="R3" s="49"/>
      <c r="S3" s="49"/>
      <c r="T3" s="49"/>
      <c r="U3" s="49"/>
      <c r="V3" s="49"/>
      <c r="W3" s="38"/>
      <c r="X3" s="38"/>
      <c r="Y3" s="50"/>
      <c r="Z3" s="50"/>
      <c r="AA3" s="50"/>
      <c r="AB3" s="51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3"/>
    </row>
    <row r="4" spans="2:53" s="56" customFormat="1" ht="27.75" customHeight="1">
      <c r="B4" s="197" t="s">
        <v>63</v>
      </c>
      <c r="C4" s="197" t="s">
        <v>32</v>
      </c>
      <c r="D4" s="202" t="s">
        <v>78</v>
      </c>
      <c r="E4" s="201" t="s">
        <v>83</v>
      </c>
      <c r="F4" s="201" t="s">
        <v>79</v>
      </c>
      <c r="G4" s="202" t="s">
        <v>84</v>
      </c>
      <c r="H4" s="201" t="s">
        <v>126</v>
      </c>
      <c r="I4" s="201" t="s">
        <v>72</v>
      </c>
      <c r="J4" s="201" t="s">
        <v>99</v>
      </c>
      <c r="K4" s="201" t="s">
        <v>73</v>
      </c>
      <c r="L4" s="201" t="s">
        <v>74</v>
      </c>
      <c r="M4" s="201" t="s">
        <v>80</v>
      </c>
      <c r="N4" s="201" t="s">
        <v>85</v>
      </c>
      <c r="O4" s="202" t="s">
        <v>86</v>
      </c>
      <c r="P4" s="201" t="s">
        <v>81</v>
      </c>
      <c r="Q4" s="201" t="s">
        <v>33</v>
      </c>
      <c r="R4" s="202" t="s">
        <v>82</v>
      </c>
      <c r="S4" s="201" t="s">
        <v>127</v>
      </c>
      <c r="T4" s="201" t="s">
        <v>128</v>
      </c>
      <c r="U4" s="211" t="s">
        <v>34</v>
      </c>
      <c r="V4" s="192" t="s">
        <v>0</v>
      </c>
      <c r="W4" s="192" t="s">
        <v>65</v>
      </c>
      <c r="X4" s="192" t="s">
        <v>66</v>
      </c>
      <c r="Y4" s="214" t="s">
        <v>61</v>
      </c>
      <c r="Z4" s="189" t="s">
        <v>59</v>
      </c>
      <c r="AA4" s="189" t="s">
        <v>62</v>
      </c>
      <c r="AB4" s="208" t="s">
        <v>60</v>
      </c>
      <c r="AC4" s="57"/>
      <c r="AD4" s="57"/>
      <c r="AE4" s="57"/>
      <c r="AF4" s="57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174" t="s">
        <v>15</v>
      </c>
      <c r="AU4" s="174"/>
      <c r="AV4" s="174"/>
      <c r="AW4" s="175" t="s">
        <v>16</v>
      </c>
      <c r="AX4" s="166" t="s">
        <v>14</v>
      </c>
      <c r="AY4" s="170" t="s">
        <v>17</v>
      </c>
      <c r="AZ4" s="170" t="s">
        <v>18</v>
      </c>
      <c r="BA4" s="170" t="s">
        <v>19</v>
      </c>
    </row>
    <row r="5" spans="2:53" s="56" customFormat="1" ht="37.5" customHeight="1">
      <c r="B5" s="198"/>
      <c r="C5" s="198"/>
      <c r="D5" s="202"/>
      <c r="E5" s="201"/>
      <c r="F5" s="201"/>
      <c r="G5" s="202"/>
      <c r="H5" s="201"/>
      <c r="I5" s="201"/>
      <c r="J5" s="201"/>
      <c r="K5" s="201"/>
      <c r="L5" s="201"/>
      <c r="M5" s="201"/>
      <c r="N5" s="201"/>
      <c r="O5" s="202"/>
      <c r="P5" s="201"/>
      <c r="Q5" s="201"/>
      <c r="R5" s="202"/>
      <c r="S5" s="201"/>
      <c r="T5" s="201"/>
      <c r="U5" s="212"/>
      <c r="V5" s="193"/>
      <c r="W5" s="193"/>
      <c r="X5" s="193"/>
      <c r="Y5" s="215"/>
      <c r="Z5" s="190"/>
      <c r="AA5" s="190"/>
      <c r="AB5" s="209"/>
      <c r="AC5" s="57"/>
      <c r="AD5" s="57"/>
      <c r="AE5" s="57"/>
      <c r="AF5" s="57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185" t="s">
        <v>76</v>
      </c>
      <c r="AU5" s="185" t="s">
        <v>77</v>
      </c>
      <c r="AV5" s="185" t="s">
        <v>19</v>
      </c>
      <c r="AW5" s="187"/>
      <c r="AX5" s="166"/>
      <c r="AY5" s="170"/>
      <c r="AZ5" s="170"/>
      <c r="BA5" s="170"/>
    </row>
    <row r="6" spans="2:53" s="56" customFormat="1" ht="12" customHeight="1">
      <c r="B6" s="199"/>
      <c r="C6" s="199"/>
      <c r="D6" s="123" t="s">
        <v>2</v>
      </c>
      <c r="E6" s="59" t="s">
        <v>3</v>
      </c>
      <c r="F6" s="59" t="s">
        <v>4</v>
      </c>
      <c r="G6" s="129" t="s">
        <v>5</v>
      </c>
      <c r="H6" s="59" t="s">
        <v>6</v>
      </c>
      <c r="I6" s="59" t="s">
        <v>7</v>
      </c>
      <c r="J6" s="59" t="s">
        <v>8</v>
      </c>
      <c r="K6" s="59" t="s">
        <v>9</v>
      </c>
      <c r="L6" s="59" t="s">
        <v>10</v>
      </c>
      <c r="M6" s="59" t="s">
        <v>35</v>
      </c>
      <c r="N6" s="59" t="s">
        <v>36</v>
      </c>
      <c r="O6" s="129" t="s">
        <v>37</v>
      </c>
      <c r="P6" s="59" t="s">
        <v>38</v>
      </c>
      <c r="Q6" s="59" t="s">
        <v>39</v>
      </c>
      <c r="R6" s="129" t="s">
        <v>40</v>
      </c>
      <c r="S6" s="59" t="s">
        <v>41</v>
      </c>
      <c r="T6" s="59" t="s">
        <v>71</v>
      </c>
      <c r="U6" s="213"/>
      <c r="V6" s="194"/>
      <c r="W6" s="194"/>
      <c r="X6" s="194"/>
      <c r="Y6" s="216"/>
      <c r="Z6" s="191"/>
      <c r="AA6" s="191"/>
      <c r="AB6" s="210"/>
      <c r="AC6" s="57"/>
      <c r="AD6" s="57"/>
      <c r="AE6" s="57"/>
      <c r="AF6" s="57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186"/>
      <c r="AU6" s="186"/>
      <c r="AV6" s="186"/>
      <c r="AW6" s="176"/>
      <c r="AX6" s="180"/>
      <c r="AY6" s="170"/>
      <c r="AZ6" s="170"/>
      <c r="BA6" s="170"/>
    </row>
    <row r="7" spans="1:53" ht="12.75">
      <c r="A7" s="47">
        <v>1</v>
      </c>
      <c r="B7" s="60">
        <v>1</v>
      </c>
      <c r="C7" s="9"/>
      <c r="D7" s="150"/>
      <c r="E7" s="10"/>
      <c r="F7" s="10"/>
      <c r="G7" s="124"/>
      <c r="H7" s="10"/>
      <c r="I7" s="10"/>
      <c r="J7" s="10"/>
      <c r="K7" s="10"/>
      <c r="L7" s="10"/>
      <c r="M7" s="10"/>
      <c r="N7" s="10"/>
      <c r="O7" s="124"/>
      <c r="P7" s="10"/>
      <c r="Q7" s="10"/>
      <c r="R7" s="124"/>
      <c r="S7" s="10"/>
      <c r="T7" s="10"/>
      <c r="U7" s="62" t="e">
        <f aca="true" t="shared" si="0" ref="U7:U36">AVERAGE(D7:T7)</f>
        <v>#DIV/0!</v>
      </c>
      <c r="V7" s="41" t="e">
        <f aca="true" t="shared" si="1" ref="V7:V36">RANK(U7,$U$7:$U$36)</f>
        <v>#DIV/0!</v>
      </c>
      <c r="W7" s="39">
        <f aca="true" t="shared" si="2" ref="W7:W36">MIN($D7:$T7)</f>
        <v>0</v>
      </c>
      <c r="X7" s="41">
        <f aca="true" t="shared" si="3" ref="X7:X36">IF(AB7=COUNTA(D7:T7)-1,1,0)</f>
        <v>0</v>
      </c>
      <c r="Y7" s="63">
        <f aca="true" t="shared" si="4" ref="Y7:Y36">COUNTIF(D7:T7,"=3")</f>
        <v>0</v>
      </c>
      <c r="Z7" s="64">
        <f aca="true" t="shared" si="5" ref="Z7:Z36">COUNTIF(D7:T7,"=2")</f>
        <v>0</v>
      </c>
      <c r="AA7" s="64">
        <f aca="true" t="shared" si="6" ref="AA7:AA36">COUNTIF(D7:T7,"=4")</f>
        <v>0</v>
      </c>
      <c r="AB7" s="65">
        <f aca="true" t="shared" si="7" ref="AB7:AB36">COUNTIF(D7:T7,"=5")</f>
        <v>0</v>
      </c>
      <c r="AC7" s="66" t="str">
        <f aca="true" t="shared" si="8" ref="AC7:AR7">IF(D7&lt;=3,D$6,"")</f>
        <v> 1</v>
      </c>
      <c r="AD7" s="66" t="str">
        <f t="shared" si="8"/>
        <v> 2</v>
      </c>
      <c r="AE7" s="66" t="str">
        <f t="shared" si="8"/>
        <v> 3</v>
      </c>
      <c r="AF7" s="66" t="str">
        <f t="shared" si="8"/>
        <v> 4</v>
      </c>
      <c r="AG7" s="66" t="str">
        <f t="shared" si="8"/>
        <v> 5</v>
      </c>
      <c r="AH7" s="66" t="str">
        <f t="shared" si="8"/>
        <v> 6</v>
      </c>
      <c r="AI7" s="66" t="str">
        <f t="shared" si="8"/>
        <v> 7</v>
      </c>
      <c r="AJ7" s="66" t="str">
        <f t="shared" si="8"/>
        <v> 8</v>
      </c>
      <c r="AK7" s="66" t="str">
        <f t="shared" si="8"/>
        <v> 9</v>
      </c>
      <c r="AL7" s="66" t="str">
        <f t="shared" si="8"/>
        <v> 10</v>
      </c>
      <c r="AM7" s="66" t="str">
        <f t="shared" si="8"/>
        <v> 11</v>
      </c>
      <c r="AN7" s="66" t="str">
        <f t="shared" si="8"/>
        <v> 12</v>
      </c>
      <c r="AO7" s="66" t="str">
        <f t="shared" si="8"/>
        <v> 13</v>
      </c>
      <c r="AP7" s="66" t="str">
        <f t="shared" si="8"/>
        <v> 14</v>
      </c>
      <c r="AQ7" s="66" t="str">
        <f t="shared" si="8"/>
        <v> 15</v>
      </c>
      <c r="AR7" s="66" t="str">
        <f t="shared" si="8"/>
        <v> 16</v>
      </c>
      <c r="AS7" s="66" t="e">
        <f>IF(#REF!&lt;=3,#REF!,"")</f>
        <v>#REF!</v>
      </c>
      <c r="AT7" s="117"/>
      <c r="AU7" s="117"/>
      <c r="AV7" s="90">
        <f>AT7+AU7</f>
        <v>0</v>
      </c>
      <c r="AW7" s="171" t="s">
        <v>22</v>
      </c>
      <c r="AX7" s="67"/>
      <c r="AY7" s="45"/>
      <c r="AZ7" s="13"/>
      <c r="BA7" s="14"/>
    </row>
    <row r="8" spans="1:53" ht="12.75">
      <c r="A8" s="47">
        <v>2</v>
      </c>
      <c r="B8" s="60">
        <v>2</v>
      </c>
      <c r="C8" s="15"/>
      <c r="D8" s="150"/>
      <c r="E8" s="10"/>
      <c r="F8" s="10"/>
      <c r="G8" s="124"/>
      <c r="H8" s="10"/>
      <c r="I8" s="10"/>
      <c r="J8" s="10"/>
      <c r="K8" s="10"/>
      <c r="L8" s="10"/>
      <c r="M8" s="10"/>
      <c r="N8" s="10"/>
      <c r="O8" s="124"/>
      <c r="P8" s="10"/>
      <c r="Q8" s="10"/>
      <c r="R8" s="124"/>
      <c r="S8" s="10"/>
      <c r="T8" s="10"/>
      <c r="U8" s="62" t="e">
        <f t="shared" si="0"/>
        <v>#DIV/0!</v>
      </c>
      <c r="V8" s="41" t="e">
        <f t="shared" si="1"/>
        <v>#DIV/0!</v>
      </c>
      <c r="W8" s="39">
        <f t="shared" si="2"/>
        <v>0</v>
      </c>
      <c r="X8" s="41">
        <f t="shared" si="3"/>
        <v>0</v>
      </c>
      <c r="Y8" s="63">
        <f t="shared" si="4"/>
        <v>0</v>
      </c>
      <c r="Z8" s="64">
        <f t="shared" si="5"/>
        <v>0</v>
      </c>
      <c r="AA8" s="64">
        <f t="shared" si="6"/>
        <v>0</v>
      </c>
      <c r="AB8" s="65">
        <f t="shared" si="7"/>
        <v>0</v>
      </c>
      <c r="AC8" s="66" t="str">
        <f aca="true" t="shared" si="9" ref="AC8:AC19">IF(D8&lt;=3,D$6,"")</f>
        <v> 1</v>
      </c>
      <c r="AD8" s="66" t="str">
        <f aca="true" t="shared" si="10" ref="AD8:AD19">IF(E8&lt;=3,E$6,"")</f>
        <v> 2</v>
      </c>
      <c r="AE8" s="66" t="str">
        <f aca="true" t="shared" si="11" ref="AE8:AE19">IF(F8&lt;=3,F$6,"")</f>
        <v> 3</v>
      </c>
      <c r="AF8" s="66" t="str">
        <f aca="true" t="shared" si="12" ref="AF8:AF19">IF(G8&lt;=3,G$6,"")</f>
        <v> 4</v>
      </c>
      <c r="AG8" s="66" t="str">
        <f aca="true" t="shared" si="13" ref="AG8:AG19">IF(H8&lt;=3,H$6,"")</f>
        <v> 5</v>
      </c>
      <c r="AH8" s="66" t="str">
        <f aca="true" t="shared" si="14" ref="AH8:AH19">IF(I8&lt;=3,I$6,"")</f>
        <v> 6</v>
      </c>
      <c r="AI8" s="66" t="str">
        <f aca="true" t="shared" si="15" ref="AI8:AI19">IF(J8&lt;=3,J$6,"")</f>
        <v> 7</v>
      </c>
      <c r="AJ8" s="66" t="str">
        <f aca="true" t="shared" si="16" ref="AJ8:AJ19">IF(K8&lt;=3,K$6,"")</f>
        <v> 8</v>
      </c>
      <c r="AK8" s="66" t="str">
        <f aca="true" t="shared" si="17" ref="AK8:AK19">IF(L8&lt;=3,L$6,"")</f>
        <v> 9</v>
      </c>
      <c r="AL8" s="66" t="str">
        <f aca="true" t="shared" si="18" ref="AL8:AL19">IF(M8&lt;=3,M$6,"")</f>
        <v> 10</v>
      </c>
      <c r="AM8" s="66" t="str">
        <f aca="true" t="shared" si="19" ref="AM8:AM19">IF(N8&lt;=3,N$6,"")</f>
        <v> 11</v>
      </c>
      <c r="AN8" s="66" t="str">
        <f aca="true" t="shared" si="20" ref="AN8:AN19">IF(O8&lt;=3,O$6,"")</f>
        <v> 12</v>
      </c>
      <c r="AO8" s="66" t="str">
        <f aca="true" t="shared" si="21" ref="AO8:AO19">IF(P8&lt;=3,P$6,"")</f>
        <v> 13</v>
      </c>
      <c r="AP8" s="66" t="str">
        <f aca="true" t="shared" si="22" ref="AP8:AP19">IF(Q8&lt;=3,Q$6,"")</f>
        <v> 14</v>
      </c>
      <c r="AQ8" s="66" t="str">
        <f aca="true" t="shared" si="23" ref="AQ8:AQ19">IF(R8&lt;=3,R$6,"")</f>
        <v> 15</v>
      </c>
      <c r="AR8" s="66" t="str">
        <f aca="true" t="shared" si="24" ref="AR8:AR19">IF(S8&lt;=3,S$6,"")</f>
        <v> 16</v>
      </c>
      <c r="AS8" s="66" t="e">
        <f>IF(#REF!&lt;=3,#REF!,"")</f>
        <v>#REF!</v>
      </c>
      <c r="AT8" s="117"/>
      <c r="AU8" s="117"/>
      <c r="AV8" s="90">
        <f aca="true" t="shared" si="25" ref="AV8:AV36">AT8+AU8</f>
        <v>0</v>
      </c>
      <c r="AW8" s="172"/>
      <c r="AX8" s="68"/>
      <c r="AY8" s="46"/>
      <c r="AZ8" s="44"/>
      <c r="BA8" s="43"/>
    </row>
    <row r="9" spans="1:53" ht="13.5" customHeight="1">
      <c r="A9" s="47">
        <v>3</v>
      </c>
      <c r="B9" s="60">
        <v>3</v>
      </c>
      <c r="C9" s="120"/>
      <c r="D9" s="150"/>
      <c r="E9" s="10"/>
      <c r="F9" s="10"/>
      <c r="G9" s="124"/>
      <c r="H9" s="10"/>
      <c r="I9" s="10"/>
      <c r="J9" s="10"/>
      <c r="K9" s="10"/>
      <c r="L9" s="10"/>
      <c r="M9" s="10"/>
      <c r="N9" s="10"/>
      <c r="O9" s="124"/>
      <c r="P9" s="10"/>
      <c r="Q9" s="10"/>
      <c r="R9" s="124"/>
      <c r="S9" s="10"/>
      <c r="T9" s="10"/>
      <c r="U9" s="62" t="e">
        <f t="shared" si="0"/>
        <v>#DIV/0!</v>
      </c>
      <c r="V9" s="41" t="e">
        <f t="shared" si="1"/>
        <v>#DIV/0!</v>
      </c>
      <c r="W9" s="39">
        <f t="shared" si="2"/>
        <v>0</v>
      </c>
      <c r="X9" s="41">
        <f t="shared" si="3"/>
        <v>0</v>
      </c>
      <c r="Y9" s="63">
        <f t="shared" si="4"/>
        <v>0</v>
      </c>
      <c r="Z9" s="64">
        <f t="shared" si="5"/>
        <v>0</v>
      </c>
      <c r="AA9" s="64">
        <f t="shared" si="6"/>
        <v>0</v>
      </c>
      <c r="AB9" s="65">
        <f t="shared" si="7"/>
        <v>0</v>
      </c>
      <c r="AC9" s="66" t="str">
        <f t="shared" si="9"/>
        <v> 1</v>
      </c>
      <c r="AD9" s="66" t="str">
        <f t="shared" si="10"/>
        <v> 2</v>
      </c>
      <c r="AE9" s="66" t="str">
        <f t="shared" si="11"/>
        <v> 3</v>
      </c>
      <c r="AF9" s="66" t="str">
        <f t="shared" si="12"/>
        <v> 4</v>
      </c>
      <c r="AG9" s="66" t="str">
        <f t="shared" si="13"/>
        <v> 5</v>
      </c>
      <c r="AH9" s="66" t="str">
        <f t="shared" si="14"/>
        <v> 6</v>
      </c>
      <c r="AI9" s="66" t="str">
        <f t="shared" si="15"/>
        <v> 7</v>
      </c>
      <c r="AJ9" s="66" t="str">
        <f t="shared" si="16"/>
        <v> 8</v>
      </c>
      <c r="AK9" s="66" t="str">
        <f t="shared" si="17"/>
        <v> 9</v>
      </c>
      <c r="AL9" s="66" t="str">
        <f t="shared" si="18"/>
        <v> 10</v>
      </c>
      <c r="AM9" s="66" t="str">
        <f t="shared" si="19"/>
        <v> 11</v>
      </c>
      <c r="AN9" s="66" t="str">
        <f t="shared" si="20"/>
        <v> 12</v>
      </c>
      <c r="AO9" s="66" t="str">
        <f t="shared" si="21"/>
        <v> 13</v>
      </c>
      <c r="AP9" s="66" t="str">
        <f t="shared" si="22"/>
        <v> 14</v>
      </c>
      <c r="AQ9" s="66" t="str">
        <f t="shared" si="23"/>
        <v> 15</v>
      </c>
      <c r="AR9" s="66" t="str">
        <f t="shared" si="24"/>
        <v> 16</v>
      </c>
      <c r="AS9" s="66" t="e">
        <f>IF(#REF!&lt;=3,#REF!,"")</f>
        <v>#REF!</v>
      </c>
      <c r="AT9" s="118"/>
      <c r="AU9" s="117"/>
      <c r="AV9" s="90">
        <f t="shared" si="25"/>
        <v>0</v>
      </c>
      <c r="AW9" s="172"/>
      <c r="AX9" s="69"/>
      <c r="AY9" s="45"/>
      <c r="AZ9" s="13"/>
      <c r="BA9" s="20"/>
    </row>
    <row r="10" spans="1:53" ht="12.75">
      <c r="A10" s="47">
        <v>4</v>
      </c>
      <c r="B10" s="60">
        <v>4</v>
      </c>
      <c r="C10" s="15"/>
      <c r="D10" s="150"/>
      <c r="E10" s="10"/>
      <c r="F10" s="10"/>
      <c r="G10" s="124"/>
      <c r="H10" s="10"/>
      <c r="I10" s="10"/>
      <c r="J10" s="10"/>
      <c r="K10" s="10"/>
      <c r="L10" s="10"/>
      <c r="M10" s="10"/>
      <c r="N10" s="10"/>
      <c r="O10" s="124"/>
      <c r="P10" s="10"/>
      <c r="Q10" s="10"/>
      <c r="R10" s="124"/>
      <c r="S10" s="10"/>
      <c r="T10" s="10"/>
      <c r="U10" s="62" t="e">
        <f t="shared" si="0"/>
        <v>#DIV/0!</v>
      </c>
      <c r="V10" s="41" t="e">
        <f t="shared" si="1"/>
        <v>#DIV/0!</v>
      </c>
      <c r="W10" s="39">
        <f t="shared" si="2"/>
        <v>0</v>
      </c>
      <c r="X10" s="41">
        <f t="shared" si="3"/>
        <v>0</v>
      </c>
      <c r="Y10" s="63">
        <f t="shared" si="4"/>
        <v>0</v>
      </c>
      <c r="Z10" s="64">
        <f t="shared" si="5"/>
        <v>0</v>
      </c>
      <c r="AA10" s="64">
        <f t="shared" si="6"/>
        <v>0</v>
      </c>
      <c r="AB10" s="65">
        <f t="shared" si="7"/>
        <v>0</v>
      </c>
      <c r="AC10" s="66" t="str">
        <f t="shared" si="9"/>
        <v> 1</v>
      </c>
      <c r="AD10" s="66" t="str">
        <f t="shared" si="10"/>
        <v> 2</v>
      </c>
      <c r="AE10" s="66" t="str">
        <f t="shared" si="11"/>
        <v> 3</v>
      </c>
      <c r="AF10" s="66" t="str">
        <f t="shared" si="12"/>
        <v> 4</v>
      </c>
      <c r="AG10" s="66" t="str">
        <f t="shared" si="13"/>
        <v> 5</v>
      </c>
      <c r="AH10" s="66" t="str">
        <f t="shared" si="14"/>
        <v> 6</v>
      </c>
      <c r="AI10" s="66" t="str">
        <f t="shared" si="15"/>
        <v> 7</v>
      </c>
      <c r="AJ10" s="66" t="str">
        <f t="shared" si="16"/>
        <v> 8</v>
      </c>
      <c r="AK10" s="66" t="str">
        <f t="shared" si="17"/>
        <v> 9</v>
      </c>
      <c r="AL10" s="66" t="str">
        <f t="shared" si="18"/>
        <v> 10</v>
      </c>
      <c r="AM10" s="66" t="str">
        <f t="shared" si="19"/>
        <v> 11</v>
      </c>
      <c r="AN10" s="66" t="str">
        <f t="shared" si="20"/>
        <v> 12</v>
      </c>
      <c r="AO10" s="66" t="str">
        <f t="shared" si="21"/>
        <v> 13</v>
      </c>
      <c r="AP10" s="66" t="str">
        <f t="shared" si="22"/>
        <v> 14</v>
      </c>
      <c r="AQ10" s="66" t="str">
        <f t="shared" si="23"/>
        <v> 15</v>
      </c>
      <c r="AR10" s="66" t="str">
        <f t="shared" si="24"/>
        <v> 16</v>
      </c>
      <c r="AS10" s="66" t="e">
        <f>IF(#REF!&lt;=3,#REF!,"")</f>
        <v>#REF!</v>
      </c>
      <c r="AT10" s="117"/>
      <c r="AU10" s="117"/>
      <c r="AV10" s="90">
        <f t="shared" si="25"/>
        <v>0</v>
      </c>
      <c r="AW10" s="172"/>
      <c r="AX10" s="68"/>
      <c r="AY10" s="70"/>
      <c r="AZ10" s="70"/>
      <c r="BA10" s="119">
        <f>AY10+AZ10</f>
        <v>0</v>
      </c>
    </row>
    <row r="11" spans="1:53" ht="12.75">
      <c r="A11" s="47">
        <v>5</v>
      </c>
      <c r="B11" s="60">
        <v>5</v>
      </c>
      <c r="C11" s="15"/>
      <c r="D11" s="150"/>
      <c r="E11" s="10"/>
      <c r="F11" s="10"/>
      <c r="G11" s="124"/>
      <c r="H11" s="10"/>
      <c r="I11" s="10"/>
      <c r="J11" s="10"/>
      <c r="K11" s="10"/>
      <c r="L11" s="10"/>
      <c r="M11" s="10"/>
      <c r="N11" s="10"/>
      <c r="O11" s="124"/>
      <c r="P11" s="10"/>
      <c r="Q11" s="10"/>
      <c r="R11" s="124"/>
      <c r="S11" s="10"/>
      <c r="T11" s="10"/>
      <c r="U11" s="62" t="e">
        <f t="shared" si="0"/>
        <v>#DIV/0!</v>
      </c>
      <c r="V11" s="41" t="e">
        <f t="shared" si="1"/>
        <v>#DIV/0!</v>
      </c>
      <c r="W11" s="39">
        <f t="shared" si="2"/>
        <v>0</v>
      </c>
      <c r="X11" s="41">
        <f t="shared" si="3"/>
        <v>0</v>
      </c>
      <c r="Y11" s="63">
        <f t="shared" si="4"/>
        <v>0</v>
      </c>
      <c r="Z11" s="64">
        <f t="shared" si="5"/>
        <v>0</v>
      </c>
      <c r="AA11" s="64">
        <f t="shared" si="6"/>
        <v>0</v>
      </c>
      <c r="AB11" s="65">
        <f t="shared" si="7"/>
        <v>0</v>
      </c>
      <c r="AC11" s="66" t="str">
        <f t="shared" si="9"/>
        <v> 1</v>
      </c>
      <c r="AD11" s="66" t="str">
        <f t="shared" si="10"/>
        <v> 2</v>
      </c>
      <c r="AE11" s="66" t="str">
        <f t="shared" si="11"/>
        <v> 3</v>
      </c>
      <c r="AF11" s="66" t="str">
        <f t="shared" si="12"/>
        <v> 4</v>
      </c>
      <c r="AG11" s="66" t="str">
        <f t="shared" si="13"/>
        <v> 5</v>
      </c>
      <c r="AH11" s="66" t="str">
        <f t="shared" si="14"/>
        <v> 6</v>
      </c>
      <c r="AI11" s="66" t="str">
        <f t="shared" si="15"/>
        <v> 7</v>
      </c>
      <c r="AJ11" s="66" t="str">
        <f t="shared" si="16"/>
        <v> 8</v>
      </c>
      <c r="AK11" s="66" t="str">
        <f t="shared" si="17"/>
        <v> 9</v>
      </c>
      <c r="AL11" s="66" t="str">
        <f t="shared" si="18"/>
        <v> 10</v>
      </c>
      <c r="AM11" s="66" t="str">
        <f t="shared" si="19"/>
        <v> 11</v>
      </c>
      <c r="AN11" s="66" t="str">
        <f t="shared" si="20"/>
        <v> 12</v>
      </c>
      <c r="AO11" s="66" t="str">
        <f t="shared" si="21"/>
        <v> 13</v>
      </c>
      <c r="AP11" s="66" t="str">
        <f t="shared" si="22"/>
        <v> 14</v>
      </c>
      <c r="AQ11" s="66" t="str">
        <f t="shared" si="23"/>
        <v> 15</v>
      </c>
      <c r="AR11" s="66" t="str">
        <f t="shared" si="24"/>
        <v> 16</v>
      </c>
      <c r="AS11" s="66" t="e">
        <f>IF(#REF!&lt;=3,#REF!,"")</f>
        <v>#REF!</v>
      </c>
      <c r="AT11" s="117"/>
      <c r="AU11" s="117"/>
      <c r="AV11" s="90">
        <f t="shared" si="25"/>
        <v>0</v>
      </c>
      <c r="AW11" s="172"/>
      <c r="AX11" s="16"/>
      <c r="AY11" s="46"/>
      <c r="AZ11" s="13"/>
      <c r="BA11" s="20"/>
    </row>
    <row r="12" spans="1:53" ht="12.75" customHeight="1">
      <c r="A12" s="47">
        <v>6</v>
      </c>
      <c r="B12" s="60">
        <v>6</v>
      </c>
      <c r="C12" s="15"/>
      <c r="D12" s="150"/>
      <c r="E12" s="10"/>
      <c r="F12" s="10"/>
      <c r="G12" s="124"/>
      <c r="H12" s="10"/>
      <c r="I12" s="10"/>
      <c r="J12" s="10"/>
      <c r="K12" s="10"/>
      <c r="L12" s="10"/>
      <c r="M12" s="10"/>
      <c r="N12" s="10"/>
      <c r="O12" s="124"/>
      <c r="P12" s="10"/>
      <c r="Q12" s="10"/>
      <c r="R12" s="124"/>
      <c r="S12" s="10"/>
      <c r="T12" s="10"/>
      <c r="U12" s="62" t="e">
        <f t="shared" si="0"/>
        <v>#DIV/0!</v>
      </c>
      <c r="V12" s="41" t="e">
        <f t="shared" si="1"/>
        <v>#DIV/0!</v>
      </c>
      <c r="W12" s="39">
        <f t="shared" si="2"/>
        <v>0</v>
      </c>
      <c r="X12" s="41">
        <f t="shared" si="3"/>
        <v>0</v>
      </c>
      <c r="Y12" s="63">
        <f t="shared" si="4"/>
        <v>0</v>
      </c>
      <c r="Z12" s="64">
        <f t="shared" si="5"/>
        <v>0</v>
      </c>
      <c r="AA12" s="64">
        <f t="shared" si="6"/>
        <v>0</v>
      </c>
      <c r="AB12" s="65">
        <f t="shared" si="7"/>
        <v>0</v>
      </c>
      <c r="AC12" s="66" t="str">
        <f t="shared" si="9"/>
        <v> 1</v>
      </c>
      <c r="AD12" s="66" t="str">
        <f t="shared" si="10"/>
        <v> 2</v>
      </c>
      <c r="AE12" s="66" t="str">
        <f t="shared" si="11"/>
        <v> 3</v>
      </c>
      <c r="AF12" s="66" t="str">
        <f t="shared" si="12"/>
        <v> 4</v>
      </c>
      <c r="AG12" s="66" t="str">
        <f t="shared" si="13"/>
        <v> 5</v>
      </c>
      <c r="AH12" s="66" t="str">
        <f t="shared" si="14"/>
        <v> 6</v>
      </c>
      <c r="AI12" s="66" t="str">
        <f t="shared" si="15"/>
        <v> 7</v>
      </c>
      <c r="AJ12" s="66" t="str">
        <f t="shared" si="16"/>
        <v> 8</v>
      </c>
      <c r="AK12" s="66" t="str">
        <f t="shared" si="17"/>
        <v> 9</v>
      </c>
      <c r="AL12" s="66" t="str">
        <f t="shared" si="18"/>
        <v> 10</v>
      </c>
      <c r="AM12" s="66" t="str">
        <f t="shared" si="19"/>
        <v> 11</v>
      </c>
      <c r="AN12" s="66" t="str">
        <f t="shared" si="20"/>
        <v> 12</v>
      </c>
      <c r="AO12" s="66" t="str">
        <f t="shared" si="21"/>
        <v> 13</v>
      </c>
      <c r="AP12" s="66" t="str">
        <f t="shared" si="22"/>
        <v> 14</v>
      </c>
      <c r="AQ12" s="66" t="str">
        <f t="shared" si="23"/>
        <v> 15</v>
      </c>
      <c r="AR12" s="66" t="str">
        <f t="shared" si="24"/>
        <v> 16</v>
      </c>
      <c r="AS12" s="66" t="e">
        <f>IF(#REF!&lt;=3,#REF!,"")</f>
        <v>#REF!</v>
      </c>
      <c r="AT12" s="117"/>
      <c r="AU12" s="117"/>
      <c r="AV12" s="90">
        <f t="shared" si="25"/>
        <v>0</v>
      </c>
      <c r="AW12" s="173" t="s">
        <v>23</v>
      </c>
      <c r="AX12" s="16"/>
      <c r="AY12" s="45"/>
      <c r="AZ12" s="13"/>
      <c r="BA12" s="20"/>
    </row>
    <row r="13" spans="1:53" ht="12.75">
      <c r="A13" s="47">
        <v>7</v>
      </c>
      <c r="B13" s="60">
        <v>7</v>
      </c>
      <c r="C13" s="15"/>
      <c r="D13" s="150"/>
      <c r="E13" s="10"/>
      <c r="F13" s="10"/>
      <c r="G13" s="124"/>
      <c r="H13" s="10"/>
      <c r="I13" s="10"/>
      <c r="J13" s="10"/>
      <c r="K13" s="10"/>
      <c r="L13" s="10"/>
      <c r="M13" s="10"/>
      <c r="N13" s="10"/>
      <c r="O13" s="124"/>
      <c r="P13" s="10"/>
      <c r="Q13" s="10"/>
      <c r="R13" s="124"/>
      <c r="S13" s="10"/>
      <c r="T13" s="10"/>
      <c r="U13" s="62" t="e">
        <f t="shared" si="0"/>
        <v>#DIV/0!</v>
      </c>
      <c r="V13" s="41" t="e">
        <f t="shared" si="1"/>
        <v>#DIV/0!</v>
      </c>
      <c r="W13" s="39">
        <f t="shared" si="2"/>
        <v>0</v>
      </c>
      <c r="X13" s="41">
        <f t="shared" si="3"/>
        <v>0</v>
      </c>
      <c r="Y13" s="63">
        <f t="shared" si="4"/>
        <v>0</v>
      </c>
      <c r="Z13" s="64">
        <f t="shared" si="5"/>
        <v>0</v>
      </c>
      <c r="AA13" s="64">
        <f t="shared" si="6"/>
        <v>0</v>
      </c>
      <c r="AB13" s="65">
        <f t="shared" si="7"/>
        <v>0</v>
      </c>
      <c r="AC13" s="66" t="str">
        <f t="shared" si="9"/>
        <v> 1</v>
      </c>
      <c r="AD13" s="66" t="str">
        <f t="shared" si="10"/>
        <v> 2</v>
      </c>
      <c r="AE13" s="66" t="str">
        <f t="shared" si="11"/>
        <v> 3</v>
      </c>
      <c r="AF13" s="66" t="str">
        <f t="shared" si="12"/>
        <v> 4</v>
      </c>
      <c r="AG13" s="66" t="str">
        <f t="shared" si="13"/>
        <v> 5</v>
      </c>
      <c r="AH13" s="66" t="str">
        <f t="shared" si="14"/>
        <v> 6</v>
      </c>
      <c r="AI13" s="66" t="str">
        <f t="shared" si="15"/>
        <v> 7</v>
      </c>
      <c r="AJ13" s="66" t="str">
        <f t="shared" si="16"/>
        <v> 8</v>
      </c>
      <c r="AK13" s="66" t="str">
        <f t="shared" si="17"/>
        <v> 9</v>
      </c>
      <c r="AL13" s="66" t="str">
        <f t="shared" si="18"/>
        <v> 10</v>
      </c>
      <c r="AM13" s="66" t="str">
        <f t="shared" si="19"/>
        <v> 11</v>
      </c>
      <c r="AN13" s="66" t="str">
        <f t="shared" si="20"/>
        <v> 12</v>
      </c>
      <c r="AO13" s="66" t="str">
        <f t="shared" si="21"/>
        <v> 13</v>
      </c>
      <c r="AP13" s="66" t="str">
        <f t="shared" si="22"/>
        <v> 14</v>
      </c>
      <c r="AQ13" s="66" t="str">
        <f t="shared" si="23"/>
        <v> 15</v>
      </c>
      <c r="AR13" s="66" t="str">
        <f t="shared" si="24"/>
        <v> 16</v>
      </c>
      <c r="AS13" s="66" t="e">
        <f>IF(#REF!&lt;=3,#REF!,"")</f>
        <v>#REF!</v>
      </c>
      <c r="AT13" s="117"/>
      <c r="AU13" s="117"/>
      <c r="AV13" s="90">
        <f t="shared" si="25"/>
        <v>0</v>
      </c>
      <c r="AW13" s="173"/>
      <c r="AX13" s="16"/>
      <c r="AY13" s="45"/>
      <c r="AZ13" s="13"/>
      <c r="BA13" s="20"/>
    </row>
    <row r="14" spans="1:53" ht="12.75">
      <c r="A14" s="47">
        <v>8</v>
      </c>
      <c r="B14" s="60">
        <v>8</v>
      </c>
      <c r="C14" s="15"/>
      <c r="D14" s="150"/>
      <c r="E14" s="10"/>
      <c r="F14" s="10"/>
      <c r="G14" s="124"/>
      <c r="H14" s="10"/>
      <c r="I14" s="10"/>
      <c r="J14" s="10"/>
      <c r="K14" s="10"/>
      <c r="L14" s="10"/>
      <c r="M14" s="10"/>
      <c r="N14" s="10"/>
      <c r="O14" s="124"/>
      <c r="P14" s="10"/>
      <c r="Q14" s="10"/>
      <c r="R14" s="124"/>
      <c r="S14" s="10"/>
      <c r="T14" s="10"/>
      <c r="U14" s="62" t="e">
        <f t="shared" si="0"/>
        <v>#DIV/0!</v>
      </c>
      <c r="V14" s="41" t="e">
        <f t="shared" si="1"/>
        <v>#DIV/0!</v>
      </c>
      <c r="W14" s="39">
        <f t="shared" si="2"/>
        <v>0</v>
      </c>
      <c r="X14" s="41">
        <f t="shared" si="3"/>
        <v>0</v>
      </c>
      <c r="Y14" s="63">
        <f t="shared" si="4"/>
        <v>0</v>
      </c>
      <c r="Z14" s="64">
        <f t="shared" si="5"/>
        <v>0</v>
      </c>
      <c r="AA14" s="64">
        <f t="shared" si="6"/>
        <v>0</v>
      </c>
      <c r="AB14" s="65">
        <f t="shared" si="7"/>
        <v>0</v>
      </c>
      <c r="AC14" s="66" t="str">
        <f t="shared" si="9"/>
        <v> 1</v>
      </c>
      <c r="AD14" s="66" t="str">
        <f t="shared" si="10"/>
        <v> 2</v>
      </c>
      <c r="AE14" s="66" t="str">
        <f t="shared" si="11"/>
        <v> 3</v>
      </c>
      <c r="AF14" s="66" t="str">
        <f t="shared" si="12"/>
        <v> 4</v>
      </c>
      <c r="AG14" s="66" t="str">
        <f t="shared" si="13"/>
        <v> 5</v>
      </c>
      <c r="AH14" s="66" t="str">
        <f t="shared" si="14"/>
        <v> 6</v>
      </c>
      <c r="AI14" s="66" t="str">
        <f t="shared" si="15"/>
        <v> 7</v>
      </c>
      <c r="AJ14" s="66" t="str">
        <f t="shared" si="16"/>
        <v> 8</v>
      </c>
      <c r="AK14" s="66" t="str">
        <f t="shared" si="17"/>
        <v> 9</v>
      </c>
      <c r="AL14" s="66" t="str">
        <f t="shared" si="18"/>
        <v> 10</v>
      </c>
      <c r="AM14" s="66" t="str">
        <f t="shared" si="19"/>
        <v> 11</v>
      </c>
      <c r="AN14" s="66" t="str">
        <f t="shared" si="20"/>
        <v> 12</v>
      </c>
      <c r="AO14" s="66" t="str">
        <f t="shared" si="21"/>
        <v> 13</v>
      </c>
      <c r="AP14" s="66" t="str">
        <f t="shared" si="22"/>
        <v> 14</v>
      </c>
      <c r="AQ14" s="66" t="str">
        <f t="shared" si="23"/>
        <v> 15</v>
      </c>
      <c r="AR14" s="66" t="str">
        <f t="shared" si="24"/>
        <v> 16</v>
      </c>
      <c r="AS14" s="66" t="e">
        <f>IF(#REF!&lt;=3,#REF!,"")</f>
        <v>#REF!</v>
      </c>
      <c r="AT14" s="117"/>
      <c r="AU14" s="117"/>
      <c r="AV14" s="90">
        <f t="shared" si="25"/>
        <v>0</v>
      </c>
      <c r="AW14" s="173"/>
      <c r="AX14" s="16"/>
      <c r="AY14" s="70"/>
      <c r="AZ14" s="70"/>
      <c r="BA14" s="119">
        <f>AY14+AZ14</f>
        <v>0</v>
      </c>
    </row>
    <row r="15" spans="1:53" ht="12.75">
      <c r="A15" s="47">
        <v>9</v>
      </c>
      <c r="B15" s="60">
        <v>9</v>
      </c>
      <c r="C15" s="15"/>
      <c r="D15" s="150"/>
      <c r="E15" s="10"/>
      <c r="F15" s="10"/>
      <c r="G15" s="124"/>
      <c r="H15" s="10"/>
      <c r="I15" s="10"/>
      <c r="J15" s="10"/>
      <c r="K15" s="10"/>
      <c r="L15" s="10"/>
      <c r="M15" s="10"/>
      <c r="N15" s="10"/>
      <c r="O15" s="124"/>
      <c r="P15" s="10"/>
      <c r="Q15" s="10"/>
      <c r="R15" s="124"/>
      <c r="S15" s="10"/>
      <c r="T15" s="10"/>
      <c r="U15" s="62" t="e">
        <f t="shared" si="0"/>
        <v>#DIV/0!</v>
      </c>
      <c r="V15" s="41" t="e">
        <f t="shared" si="1"/>
        <v>#DIV/0!</v>
      </c>
      <c r="W15" s="39">
        <f t="shared" si="2"/>
        <v>0</v>
      </c>
      <c r="X15" s="41">
        <f t="shared" si="3"/>
        <v>0</v>
      </c>
      <c r="Y15" s="63">
        <f t="shared" si="4"/>
        <v>0</v>
      </c>
      <c r="Z15" s="64">
        <f t="shared" si="5"/>
        <v>0</v>
      </c>
      <c r="AA15" s="64">
        <f t="shared" si="6"/>
        <v>0</v>
      </c>
      <c r="AB15" s="65">
        <f t="shared" si="7"/>
        <v>0</v>
      </c>
      <c r="AC15" s="66" t="str">
        <f t="shared" si="9"/>
        <v> 1</v>
      </c>
      <c r="AD15" s="66" t="str">
        <f t="shared" si="10"/>
        <v> 2</v>
      </c>
      <c r="AE15" s="66" t="str">
        <f t="shared" si="11"/>
        <v> 3</v>
      </c>
      <c r="AF15" s="66" t="str">
        <f t="shared" si="12"/>
        <v> 4</v>
      </c>
      <c r="AG15" s="66" t="str">
        <f t="shared" si="13"/>
        <v> 5</v>
      </c>
      <c r="AH15" s="66" t="str">
        <f t="shared" si="14"/>
        <v> 6</v>
      </c>
      <c r="AI15" s="66" t="str">
        <f t="shared" si="15"/>
        <v> 7</v>
      </c>
      <c r="AJ15" s="66" t="str">
        <f t="shared" si="16"/>
        <v> 8</v>
      </c>
      <c r="AK15" s="66" t="str">
        <f t="shared" si="17"/>
        <v> 9</v>
      </c>
      <c r="AL15" s="66" t="str">
        <f t="shared" si="18"/>
        <v> 10</v>
      </c>
      <c r="AM15" s="66" t="str">
        <f t="shared" si="19"/>
        <v> 11</v>
      </c>
      <c r="AN15" s="66" t="str">
        <f t="shared" si="20"/>
        <v> 12</v>
      </c>
      <c r="AO15" s="66" t="str">
        <f t="shared" si="21"/>
        <v> 13</v>
      </c>
      <c r="AP15" s="66" t="str">
        <f t="shared" si="22"/>
        <v> 14</v>
      </c>
      <c r="AQ15" s="66" t="str">
        <f t="shared" si="23"/>
        <v> 15</v>
      </c>
      <c r="AR15" s="66" t="str">
        <f t="shared" si="24"/>
        <v> 16</v>
      </c>
      <c r="AS15" s="66" t="e">
        <f>IF(#REF!&lt;=3,#REF!,"")</f>
        <v>#REF!</v>
      </c>
      <c r="AT15" s="117"/>
      <c r="AU15" s="117"/>
      <c r="AV15" s="90">
        <f t="shared" si="25"/>
        <v>0</v>
      </c>
      <c r="AW15" s="173"/>
      <c r="AX15" s="16"/>
      <c r="AY15" s="45"/>
      <c r="AZ15" s="13"/>
      <c r="BA15" s="20"/>
    </row>
    <row r="16" spans="1:53" ht="12.75">
      <c r="A16" s="47">
        <v>10</v>
      </c>
      <c r="B16" s="60">
        <v>10</v>
      </c>
      <c r="C16" s="15"/>
      <c r="D16" s="150"/>
      <c r="E16" s="10"/>
      <c r="F16" s="10"/>
      <c r="G16" s="124"/>
      <c r="H16" s="10"/>
      <c r="I16" s="10"/>
      <c r="J16" s="10"/>
      <c r="K16" s="10"/>
      <c r="L16" s="10"/>
      <c r="M16" s="10"/>
      <c r="N16" s="10"/>
      <c r="O16" s="124"/>
      <c r="P16" s="10"/>
      <c r="Q16" s="10"/>
      <c r="R16" s="124"/>
      <c r="S16" s="10"/>
      <c r="T16" s="10"/>
      <c r="U16" s="62" t="e">
        <f t="shared" si="0"/>
        <v>#DIV/0!</v>
      </c>
      <c r="V16" s="41" t="e">
        <f t="shared" si="1"/>
        <v>#DIV/0!</v>
      </c>
      <c r="W16" s="39">
        <f t="shared" si="2"/>
        <v>0</v>
      </c>
      <c r="X16" s="41">
        <f t="shared" si="3"/>
        <v>0</v>
      </c>
      <c r="Y16" s="63">
        <f t="shared" si="4"/>
        <v>0</v>
      </c>
      <c r="Z16" s="64">
        <f t="shared" si="5"/>
        <v>0</v>
      </c>
      <c r="AA16" s="64">
        <f t="shared" si="6"/>
        <v>0</v>
      </c>
      <c r="AB16" s="65">
        <f t="shared" si="7"/>
        <v>0</v>
      </c>
      <c r="AC16" s="66" t="str">
        <f t="shared" si="9"/>
        <v> 1</v>
      </c>
      <c r="AD16" s="66" t="str">
        <f t="shared" si="10"/>
        <v> 2</v>
      </c>
      <c r="AE16" s="66" t="str">
        <f t="shared" si="11"/>
        <v> 3</v>
      </c>
      <c r="AF16" s="66" t="str">
        <f t="shared" si="12"/>
        <v> 4</v>
      </c>
      <c r="AG16" s="66" t="str">
        <f t="shared" si="13"/>
        <v> 5</v>
      </c>
      <c r="AH16" s="66" t="str">
        <f t="shared" si="14"/>
        <v> 6</v>
      </c>
      <c r="AI16" s="66" t="str">
        <f t="shared" si="15"/>
        <v> 7</v>
      </c>
      <c r="AJ16" s="66" t="str">
        <f t="shared" si="16"/>
        <v> 8</v>
      </c>
      <c r="AK16" s="66" t="str">
        <f t="shared" si="17"/>
        <v> 9</v>
      </c>
      <c r="AL16" s="66" t="str">
        <f t="shared" si="18"/>
        <v> 10</v>
      </c>
      <c r="AM16" s="66" t="str">
        <f t="shared" si="19"/>
        <v> 11</v>
      </c>
      <c r="AN16" s="66" t="str">
        <f t="shared" si="20"/>
        <v> 12</v>
      </c>
      <c r="AO16" s="66" t="str">
        <f t="shared" si="21"/>
        <v> 13</v>
      </c>
      <c r="AP16" s="66" t="str">
        <f t="shared" si="22"/>
        <v> 14</v>
      </c>
      <c r="AQ16" s="66" t="str">
        <f t="shared" si="23"/>
        <v> 15</v>
      </c>
      <c r="AR16" s="66" t="str">
        <f t="shared" si="24"/>
        <v> 16</v>
      </c>
      <c r="AS16" s="66" t="e">
        <f>IF(#REF!&lt;=3,#REF!,"")</f>
        <v>#REF!</v>
      </c>
      <c r="AT16" s="117"/>
      <c r="AU16" s="117"/>
      <c r="AV16" s="90">
        <f t="shared" si="25"/>
        <v>0</v>
      </c>
      <c r="AW16" s="173"/>
      <c r="AX16" s="16"/>
      <c r="AY16" s="46"/>
      <c r="AZ16" s="44"/>
      <c r="BA16" s="43"/>
    </row>
    <row r="17" spans="1:53" ht="12.75">
      <c r="A17" s="47">
        <v>11</v>
      </c>
      <c r="B17" s="60">
        <v>11</v>
      </c>
      <c r="C17" s="120"/>
      <c r="D17" s="150"/>
      <c r="E17" s="10"/>
      <c r="F17" s="10"/>
      <c r="G17" s="124"/>
      <c r="H17" s="10"/>
      <c r="I17" s="10"/>
      <c r="J17" s="10"/>
      <c r="K17" s="10"/>
      <c r="L17" s="10"/>
      <c r="M17" s="10"/>
      <c r="N17" s="10"/>
      <c r="O17" s="124"/>
      <c r="P17" s="10"/>
      <c r="Q17" s="10"/>
      <c r="R17" s="124"/>
      <c r="S17" s="10"/>
      <c r="T17" s="10"/>
      <c r="U17" s="62" t="e">
        <f t="shared" si="0"/>
        <v>#DIV/0!</v>
      </c>
      <c r="V17" s="41" t="e">
        <f t="shared" si="1"/>
        <v>#DIV/0!</v>
      </c>
      <c r="W17" s="39">
        <f t="shared" si="2"/>
        <v>0</v>
      </c>
      <c r="X17" s="41">
        <f t="shared" si="3"/>
        <v>0</v>
      </c>
      <c r="Y17" s="63">
        <f t="shared" si="4"/>
        <v>0</v>
      </c>
      <c r="Z17" s="64">
        <f t="shared" si="5"/>
        <v>0</v>
      </c>
      <c r="AA17" s="64">
        <f t="shared" si="6"/>
        <v>0</v>
      </c>
      <c r="AB17" s="65">
        <f t="shared" si="7"/>
        <v>0</v>
      </c>
      <c r="AC17" s="66" t="str">
        <f t="shared" si="9"/>
        <v> 1</v>
      </c>
      <c r="AD17" s="66" t="str">
        <f t="shared" si="10"/>
        <v> 2</v>
      </c>
      <c r="AE17" s="66" t="str">
        <f t="shared" si="11"/>
        <v> 3</v>
      </c>
      <c r="AF17" s="66" t="str">
        <f t="shared" si="12"/>
        <v> 4</v>
      </c>
      <c r="AG17" s="66" t="str">
        <f t="shared" si="13"/>
        <v> 5</v>
      </c>
      <c r="AH17" s="66" t="str">
        <f t="shared" si="14"/>
        <v> 6</v>
      </c>
      <c r="AI17" s="66" t="str">
        <f t="shared" si="15"/>
        <v> 7</v>
      </c>
      <c r="AJ17" s="66" t="str">
        <f t="shared" si="16"/>
        <v> 8</v>
      </c>
      <c r="AK17" s="66" t="str">
        <f t="shared" si="17"/>
        <v> 9</v>
      </c>
      <c r="AL17" s="66" t="str">
        <f t="shared" si="18"/>
        <v> 10</v>
      </c>
      <c r="AM17" s="66" t="str">
        <f t="shared" si="19"/>
        <v> 11</v>
      </c>
      <c r="AN17" s="66" t="str">
        <f t="shared" si="20"/>
        <v> 12</v>
      </c>
      <c r="AO17" s="66" t="str">
        <f t="shared" si="21"/>
        <v> 13</v>
      </c>
      <c r="AP17" s="66" t="str">
        <f t="shared" si="22"/>
        <v> 14</v>
      </c>
      <c r="AQ17" s="66" t="str">
        <f t="shared" si="23"/>
        <v> 15</v>
      </c>
      <c r="AR17" s="66" t="str">
        <f t="shared" si="24"/>
        <v> 16</v>
      </c>
      <c r="AS17" s="66" t="e">
        <f>IF(#REF!&lt;=3,#REF!,"")</f>
        <v>#REF!</v>
      </c>
      <c r="AT17" s="117"/>
      <c r="AU17" s="117"/>
      <c r="AV17" s="90">
        <f t="shared" si="25"/>
        <v>0</v>
      </c>
      <c r="AW17" s="173" t="s">
        <v>24</v>
      </c>
      <c r="AX17" s="16"/>
      <c r="AY17" s="45"/>
      <c r="AZ17" s="13"/>
      <c r="BA17" s="20"/>
    </row>
    <row r="18" spans="1:53" ht="12.75">
      <c r="A18" s="47">
        <v>12</v>
      </c>
      <c r="B18" s="60">
        <v>12</v>
      </c>
      <c r="C18" s="15"/>
      <c r="D18" s="150"/>
      <c r="E18" s="10"/>
      <c r="F18" s="10"/>
      <c r="G18" s="124"/>
      <c r="H18" s="10"/>
      <c r="I18" s="10"/>
      <c r="J18" s="10"/>
      <c r="K18" s="10"/>
      <c r="L18" s="10"/>
      <c r="M18" s="10"/>
      <c r="N18" s="10"/>
      <c r="O18" s="124"/>
      <c r="P18" s="10"/>
      <c r="Q18" s="10"/>
      <c r="R18" s="124"/>
      <c r="S18" s="10"/>
      <c r="T18" s="10"/>
      <c r="U18" s="62" t="e">
        <f t="shared" si="0"/>
        <v>#DIV/0!</v>
      </c>
      <c r="V18" s="41" t="e">
        <f t="shared" si="1"/>
        <v>#DIV/0!</v>
      </c>
      <c r="W18" s="39">
        <f t="shared" si="2"/>
        <v>0</v>
      </c>
      <c r="X18" s="41">
        <f t="shared" si="3"/>
        <v>0</v>
      </c>
      <c r="Y18" s="63">
        <f t="shared" si="4"/>
        <v>0</v>
      </c>
      <c r="Z18" s="64">
        <f t="shared" si="5"/>
        <v>0</v>
      </c>
      <c r="AA18" s="64">
        <f t="shared" si="6"/>
        <v>0</v>
      </c>
      <c r="AB18" s="65">
        <f t="shared" si="7"/>
        <v>0</v>
      </c>
      <c r="AC18" s="66" t="str">
        <f t="shared" si="9"/>
        <v> 1</v>
      </c>
      <c r="AD18" s="66" t="str">
        <f t="shared" si="10"/>
        <v> 2</v>
      </c>
      <c r="AE18" s="66" t="str">
        <f t="shared" si="11"/>
        <v> 3</v>
      </c>
      <c r="AF18" s="66" t="str">
        <f t="shared" si="12"/>
        <v> 4</v>
      </c>
      <c r="AG18" s="66" t="str">
        <f t="shared" si="13"/>
        <v> 5</v>
      </c>
      <c r="AH18" s="66" t="str">
        <f t="shared" si="14"/>
        <v> 6</v>
      </c>
      <c r="AI18" s="66" t="str">
        <f t="shared" si="15"/>
        <v> 7</v>
      </c>
      <c r="AJ18" s="66" t="str">
        <f t="shared" si="16"/>
        <v> 8</v>
      </c>
      <c r="AK18" s="66" t="str">
        <f t="shared" si="17"/>
        <v> 9</v>
      </c>
      <c r="AL18" s="66" t="str">
        <f t="shared" si="18"/>
        <v> 10</v>
      </c>
      <c r="AM18" s="66" t="str">
        <f t="shared" si="19"/>
        <v> 11</v>
      </c>
      <c r="AN18" s="66" t="str">
        <f t="shared" si="20"/>
        <v> 12</v>
      </c>
      <c r="AO18" s="66" t="str">
        <f t="shared" si="21"/>
        <v> 13</v>
      </c>
      <c r="AP18" s="66" t="str">
        <f t="shared" si="22"/>
        <v> 14</v>
      </c>
      <c r="AQ18" s="66" t="str">
        <f t="shared" si="23"/>
        <v> 15</v>
      </c>
      <c r="AR18" s="66" t="str">
        <f t="shared" si="24"/>
        <v> 16</v>
      </c>
      <c r="AS18" s="66" t="e">
        <f>IF(#REF!&lt;=3,#REF!,"")</f>
        <v>#REF!</v>
      </c>
      <c r="AT18" s="117"/>
      <c r="AU18" s="117"/>
      <c r="AV18" s="90">
        <f t="shared" si="25"/>
        <v>0</v>
      </c>
      <c r="AW18" s="173"/>
      <c r="AX18" s="68"/>
      <c r="AY18" s="45"/>
      <c r="AZ18" s="13"/>
      <c r="BA18" s="20"/>
    </row>
    <row r="19" spans="1:53" ht="12.75">
      <c r="A19" s="47">
        <v>13</v>
      </c>
      <c r="B19" s="60">
        <v>13</v>
      </c>
      <c r="C19" s="15"/>
      <c r="D19" s="150"/>
      <c r="E19" s="10"/>
      <c r="F19" s="10"/>
      <c r="G19" s="124"/>
      <c r="H19" s="10"/>
      <c r="I19" s="10"/>
      <c r="J19" s="10"/>
      <c r="K19" s="10"/>
      <c r="L19" s="10"/>
      <c r="M19" s="10"/>
      <c r="N19" s="10"/>
      <c r="O19" s="124"/>
      <c r="P19" s="10"/>
      <c r="Q19" s="10"/>
      <c r="R19" s="124"/>
      <c r="S19" s="10"/>
      <c r="T19" s="10"/>
      <c r="U19" s="62" t="e">
        <f t="shared" si="0"/>
        <v>#DIV/0!</v>
      </c>
      <c r="V19" s="41" t="e">
        <f t="shared" si="1"/>
        <v>#DIV/0!</v>
      </c>
      <c r="W19" s="39">
        <f t="shared" si="2"/>
        <v>0</v>
      </c>
      <c r="X19" s="41">
        <f t="shared" si="3"/>
        <v>0</v>
      </c>
      <c r="Y19" s="63">
        <f t="shared" si="4"/>
        <v>0</v>
      </c>
      <c r="Z19" s="64">
        <f t="shared" si="5"/>
        <v>0</v>
      </c>
      <c r="AA19" s="64">
        <f t="shared" si="6"/>
        <v>0</v>
      </c>
      <c r="AB19" s="65">
        <f t="shared" si="7"/>
        <v>0</v>
      </c>
      <c r="AC19" s="66" t="str">
        <f t="shared" si="9"/>
        <v> 1</v>
      </c>
      <c r="AD19" s="66" t="str">
        <f t="shared" si="10"/>
        <v> 2</v>
      </c>
      <c r="AE19" s="66" t="str">
        <f t="shared" si="11"/>
        <v> 3</v>
      </c>
      <c r="AF19" s="66" t="str">
        <f t="shared" si="12"/>
        <v> 4</v>
      </c>
      <c r="AG19" s="66" t="str">
        <f t="shared" si="13"/>
        <v> 5</v>
      </c>
      <c r="AH19" s="66" t="str">
        <f t="shared" si="14"/>
        <v> 6</v>
      </c>
      <c r="AI19" s="66" t="str">
        <f t="shared" si="15"/>
        <v> 7</v>
      </c>
      <c r="AJ19" s="66" t="str">
        <f t="shared" si="16"/>
        <v> 8</v>
      </c>
      <c r="AK19" s="66" t="str">
        <f t="shared" si="17"/>
        <v> 9</v>
      </c>
      <c r="AL19" s="66" t="str">
        <f t="shared" si="18"/>
        <v> 10</v>
      </c>
      <c r="AM19" s="66" t="str">
        <f t="shared" si="19"/>
        <v> 11</v>
      </c>
      <c r="AN19" s="66" t="str">
        <f t="shared" si="20"/>
        <v> 12</v>
      </c>
      <c r="AO19" s="66" t="str">
        <f t="shared" si="21"/>
        <v> 13</v>
      </c>
      <c r="AP19" s="66" t="str">
        <f t="shared" si="22"/>
        <v> 14</v>
      </c>
      <c r="AQ19" s="66" t="str">
        <f t="shared" si="23"/>
        <v> 15</v>
      </c>
      <c r="AR19" s="66" t="str">
        <f t="shared" si="24"/>
        <v> 16</v>
      </c>
      <c r="AS19" s="66" t="e">
        <f>IF(#REF!&lt;=3,#REF!,"")</f>
        <v>#REF!</v>
      </c>
      <c r="AT19" s="117"/>
      <c r="AU19" s="117"/>
      <c r="AV19" s="90">
        <f t="shared" si="25"/>
        <v>0</v>
      </c>
      <c r="AW19" s="173"/>
      <c r="AX19" s="68"/>
      <c r="AY19" s="45"/>
      <c r="AZ19" s="13"/>
      <c r="BA19" s="20"/>
    </row>
    <row r="20" spans="1:53" ht="12.75">
      <c r="A20" s="47">
        <v>14</v>
      </c>
      <c r="B20" s="60">
        <v>14</v>
      </c>
      <c r="C20" s="15"/>
      <c r="D20" s="150"/>
      <c r="E20" s="10"/>
      <c r="F20" s="10"/>
      <c r="G20" s="124"/>
      <c r="H20" s="10"/>
      <c r="I20" s="10"/>
      <c r="J20" s="10"/>
      <c r="K20" s="10"/>
      <c r="L20" s="10"/>
      <c r="M20" s="10"/>
      <c r="N20" s="10"/>
      <c r="O20" s="124"/>
      <c r="P20" s="10"/>
      <c r="Q20" s="10"/>
      <c r="R20" s="124"/>
      <c r="S20" s="10"/>
      <c r="T20" s="10"/>
      <c r="U20" s="62" t="e">
        <f t="shared" si="0"/>
        <v>#DIV/0!</v>
      </c>
      <c r="V20" s="41" t="e">
        <f t="shared" si="1"/>
        <v>#DIV/0!</v>
      </c>
      <c r="W20" s="39">
        <f t="shared" si="2"/>
        <v>0</v>
      </c>
      <c r="X20" s="41">
        <f t="shared" si="3"/>
        <v>0</v>
      </c>
      <c r="Y20" s="63">
        <f t="shared" si="4"/>
        <v>0</v>
      </c>
      <c r="Z20" s="64">
        <f t="shared" si="5"/>
        <v>0</v>
      </c>
      <c r="AA20" s="64">
        <f t="shared" si="6"/>
        <v>0</v>
      </c>
      <c r="AB20" s="65">
        <f t="shared" si="7"/>
        <v>0</v>
      </c>
      <c r="AC20" s="66" t="str">
        <f aca="true" t="shared" si="26" ref="AC20:AC36">IF(D20&lt;=3,D$6,"")</f>
        <v> 1</v>
      </c>
      <c r="AD20" s="66" t="str">
        <f aca="true" t="shared" si="27" ref="AD20:AD36">IF(E20&lt;=3,E$6,"")</f>
        <v> 2</v>
      </c>
      <c r="AE20" s="66" t="str">
        <f aca="true" t="shared" si="28" ref="AE20:AE36">IF(F20&lt;=3,F$6,"")</f>
        <v> 3</v>
      </c>
      <c r="AF20" s="66" t="str">
        <f aca="true" t="shared" si="29" ref="AF20:AF36">IF(G20&lt;=3,G$6,"")</f>
        <v> 4</v>
      </c>
      <c r="AG20" s="66" t="str">
        <f aca="true" t="shared" si="30" ref="AG20:AG36">IF(H20&lt;=3,H$6,"")</f>
        <v> 5</v>
      </c>
      <c r="AH20" s="66" t="str">
        <f aca="true" t="shared" si="31" ref="AH20:AH36">IF(I20&lt;=3,I$6,"")</f>
        <v> 6</v>
      </c>
      <c r="AI20" s="66" t="str">
        <f aca="true" t="shared" si="32" ref="AI20:AI36">IF(J20&lt;=3,J$6,"")</f>
        <v> 7</v>
      </c>
      <c r="AJ20" s="66" t="str">
        <f aca="true" t="shared" si="33" ref="AJ20:AJ36">IF(K20&lt;=3,K$6,"")</f>
        <v> 8</v>
      </c>
      <c r="AK20" s="66" t="str">
        <f aca="true" t="shared" si="34" ref="AK20:AK36">IF(L20&lt;=3,L$6,"")</f>
        <v> 9</v>
      </c>
      <c r="AL20" s="66" t="str">
        <f aca="true" t="shared" si="35" ref="AL20:AL36">IF(M20&lt;=3,M$6,"")</f>
        <v> 10</v>
      </c>
      <c r="AM20" s="66" t="str">
        <f aca="true" t="shared" si="36" ref="AM20:AM36">IF(N20&lt;=3,N$6,"")</f>
        <v> 11</v>
      </c>
      <c r="AN20" s="66" t="str">
        <f aca="true" t="shared" si="37" ref="AN20:AN36">IF(O20&lt;=3,O$6,"")</f>
        <v> 12</v>
      </c>
      <c r="AO20" s="66" t="str">
        <f aca="true" t="shared" si="38" ref="AO20:AO36">IF(P20&lt;=3,P$6,"")</f>
        <v> 13</v>
      </c>
      <c r="AP20" s="66" t="str">
        <f aca="true" t="shared" si="39" ref="AP20:AP36">IF(Q20&lt;=3,Q$6,"")</f>
        <v> 14</v>
      </c>
      <c r="AQ20" s="66" t="str">
        <f aca="true" t="shared" si="40" ref="AQ20:AQ36">IF(R20&lt;=3,R$6,"")</f>
        <v> 15</v>
      </c>
      <c r="AR20" s="66" t="str">
        <f aca="true" t="shared" si="41" ref="AR20:AR36">IF(S20&lt;=3,S$6,"")</f>
        <v> 16</v>
      </c>
      <c r="AS20" s="66" t="e">
        <f>IF(#REF!&lt;=3,#REF!,"")</f>
        <v>#REF!</v>
      </c>
      <c r="AT20" s="117"/>
      <c r="AU20" s="117"/>
      <c r="AV20" s="90">
        <f t="shared" si="25"/>
        <v>0</v>
      </c>
      <c r="AW20" s="173"/>
      <c r="AX20" s="68"/>
      <c r="AY20" s="45"/>
      <c r="AZ20" s="13"/>
      <c r="BA20" s="20"/>
    </row>
    <row r="21" spans="1:53" ht="12.75">
      <c r="A21" s="47">
        <v>15</v>
      </c>
      <c r="B21" s="60">
        <v>15</v>
      </c>
      <c r="C21" s="15"/>
      <c r="D21" s="150"/>
      <c r="E21" s="10"/>
      <c r="F21" s="10"/>
      <c r="G21" s="124"/>
      <c r="H21" s="10"/>
      <c r="I21" s="10"/>
      <c r="J21" s="10"/>
      <c r="K21" s="10"/>
      <c r="L21" s="10"/>
      <c r="M21" s="10"/>
      <c r="N21" s="10"/>
      <c r="O21" s="124"/>
      <c r="P21" s="10"/>
      <c r="Q21" s="10"/>
      <c r="R21" s="124"/>
      <c r="S21" s="10"/>
      <c r="T21" s="10"/>
      <c r="U21" s="62" t="e">
        <f t="shared" si="0"/>
        <v>#DIV/0!</v>
      </c>
      <c r="V21" s="41" t="e">
        <f t="shared" si="1"/>
        <v>#DIV/0!</v>
      </c>
      <c r="W21" s="39">
        <f t="shared" si="2"/>
        <v>0</v>
      </c>
      <c r="X21" s="41">
        <f t="shared" si="3"/>
        <v>0</v>
      </c>
      <c r="Y21" s="63">
        <f t="shared" si="4"/>
        <v>0</v>
      </c>
      <c r="Z21" s="64">
        <f t="shared" si="5"/>
        <v>0</v>
      </c>
      <c r="AA21" s="64">
        <f t="shared" si="6"/>
        <v>0</v>
      </c>
      <c r="AB21" s="65">
        <f t="shared" si="7"/>
        <v>0</v>
      </c>
      <c r="AC21" s="66" t="str">
        <f t="shared" si="26"/>
        <v> 1</v>
      </c>
      <c r="AD21" s="66" t="str">
        <f t="shared" si="27"/>
        <v> 2</v>
      </c>
      <c r="AE21" s="66" t="str">
        <f t="shared" si="28"/>
        <v> 3</v>
      </c>
      <c r="AF21" s="66" t="str">
        <f t="shared" si="29"/>
        <v> 4</v>
      </c>
      <c r="AG21" s="66" t="str">
        <f t="shared" si="30"/>
        <v> 5</v>
      </c>
      <c r="AH21" s="66" t="str">
        <f t="shared" si="31"/>
        <v> 6</v>
      </c>
      <c r="AI21" s="66" t="str">
        <f t="shared" si="32"/>
        <v> 7</v>
      </c>
      <c r="AJ21" s="66" t="str">
        <f t="shared" si="33"/>
        <v> 8</v>
      </c>
      <c r="AK21" s="66" t="str">
        <f t="shared" si="34"/>
        <v> 9</v>
      </c>
      <c r="AL21" s="66" t="str">
        <f t="shared" si="35"/>
        <v> 10</v>
      </c>
      <c r="AM21" s="66" t="str">
        <f t="shared" si="36"/>
        <v> 11</v>
      </c>
      <c r="AN21" s="66" t="str">
        <f t="shared" si="37"/>
        <v> 12</v>
      </c>
      <c r="AO21" s="66" t="str">
        <f t="shared" si="38"/>
        <v> 13</v>
      </c>
      <c r="AP21" s="66" t="str">
        <f t="shared" si="39"/>
        <v> 14</v>
      </c>
      <c r="AQ21" s="66" t="str">
        <f t="shared" si="40"/>
        <v> 15</v>
      </c>
      <c r="AR21" s="66" t="str">
        <f t="shared" si="41"/>
        <v> 16</v>
      </c>
      <c r="AS21" s="66" t="e">
        <f>IF(#REF!&lt;=3,#REF!,"")</f>
        <v>#REF!</v>
      </c>
      <c r="AT21" s="117"/>
      <c r="AU21" s="117"/>
      <c r="AV21" s="90">
        <f t="shared" si="25"/>
        <v>0</v>
      </c>
      <c r="AW21" s="173"/>
      <c r="AX21" s="68"/>
      <c r="AY21" s="45"/>
      <c r="AZ21" s="13"/>
      <c r="BA21" s="20"/>
    </row>
    <row r="22" spans="1:53" ht="12.75">
      <c r="A22" s="47">
        <v>16</v>
      </c>
      <c r="B22" s="60">
        <v>16</v>
      </c>
      <c r="C22" s="15"/>
      <c r="D22" s="150"/>
      <c r="E22" s="10"/>
      <c r="F22" s="10"/>
      <c r="G22" s="124"/>
      <c r="H22" s="10"/>
      <c r="I22" s="10"/>
      <c r="J22" s="10"/>
      <c r="K22" s="10"/>
      <c r="L22" s="10"/>
      <c r="M22" s="10"/>
      <c r="N22" s="10"/>
      <c r="O22" s="124"/>
      <c r="P22" s="10"/>
      <c r="Q22" s="10"/>
      <c r="R22" s="124"/>
      <c r="S22" s="10"/>
      <c r="T22" s="10"/>
      <c r="U22" s="62" t="e">
        <f t="shared" si="0"/>
        <v>#DIV/0!</v>
      </c>
      <c r="V22" s="41" t="e">
        <f t="shared" si="1"/>
        <v>#DIV/0!</v>
      </c>
      <c r="W22" s="39">
        <f t="shared" si="2"/>
        <v>0</v>
      </c>
      <c r="X22" s="41">
        <f t="shared" si="3"/>
        <v>0</v>
      </c>
      <c r="Y22" s="63">
        <f t="shared" si="4"/>
        <v>0</v>
      </c>
      <c r="Z22" s="64">
        <f t="shared" si="5"/>
        <v>0</v>
      </c>
      <c r="AA22" s="64">
        <f t="shared" si="6"/>
        <v>0</v>
      </c>
      <c r="AB22" s="65">
        <f t="shared" si="7"/>
        <v>0</v>
      </c>
      <c r="AC22" s="66" t="str">
        <f t="shared" si="26"/>
        <v> 1</v>
      </c>
      <c r="AD22" s="66" t="str">
        <f t="shared" si="27"/>
        <v> 2</v>
      </c>
      <c r="AE22" s="66" t="str">
        <f t="shared" si="28"/>
        <v> 3</v>
      </c>
      <c r="AF22" s="66" t="str">
        <f t="shared" si="29"/>
        <v> 4</v>
      </c>
      <c r="AG22" s="66" t="str">
        <f t="shared" si="30"/>
        <v> 5</v>
      </c>
      <c r="AH22" s="66" t="str">
        <f t="shared" si="31"/>
        <v> 6</v>
      </c>
      <c r="AI22" s="66" t="str">
        <f t="shared" si="32"/>
        <v> 7</v>
      </c>
      <c r="AJ22" s="66" t="str">
        <f t="shared" si="33"/>
        <v> 8</v>
      </c>
      <c r="AK22" s="66" t="str">
        <f t="shared" si="34"/>
        <v> 9</v>
      </c>
      <c r="AL22" s="66" t="str">
        <f t="shared" si="35"/>
        <v> 10</v>
      </c>
      <c r="AM22" s="66" t="str">
        <f t="shared" si="36"/>
        <v> 11</v>
      </c>
      <c r="AN22" s="66" t="str">
        <f t="shared" si="37"/>
        <v> 12</v>
      </c>
      <c r="AO22" s="66" t="str">
        <f t="shared" si="38"/>
        <v> 13</v>
      </c>
      <c r="AP22" s="66" t="str">
        <f t="shared" si="39"/>
        <v> 14</v>
      </c>
      <c r="AQ22" s="66" t="str">
        <f t="shared" si="40"/>
        <v> 15</v>
      </c>
      <c r="AR22" s="66" t="str">
        <f t="shared" si="41"/>
        <v> 16</v>
      </c>
      <c r="AS22" s="66" t="e">
        <f>IF(#REF!&lt;=3,#REF!,"")</f>
        <v>#REF!</v>
      </c>
      <c r="AT22" s="117"/>
      <c r="AU22" s="117"/>
      <c r="AV22" s="90">
        <f t="shared" si="25"/>
        <v>0</v>
      </c>
      <c r="AW22" s="173"/>
      <c r="AX22" s="91"/>
      <c r="AY22" s="45"/>
      <c r="AZ22" s="13"/>
      <c r="BA22" s="20"/>
    </row>
    <row r="23" spans="1:53" ht="12.75">
      <c r="A23" s="47">
        <v>17</v>
      </c>
      <c r="B23" s="60">
        <v>17</v>
      </c>
      <c r="C23" s="15"/>
      <c r="D23" s="150"/>
      <c r="E23" s="10"/>
      <c r="F23" s="10"/>
      <c r="G23" s="124"/>
      <c r="H23" s="10"/>
      <c r="I23" s="10"/>
      <c r="J23" s="10"/>
      <c r="K23" s="10"/>
      <c r="L23" s="10"/>
      <c r="M23" s="10"/>
      <c r="N23" s="10"/>
      <c r="O23" s="124"/>
      <c r="P23" s="10"/>
      <c r="Q23" s="10"/>
      <c r="R23" s="124"/>
      <c r="S23" s="10"/>
      <c r="T23" s="10"/>
      <c r="U23" s="62" t="e">
        <f t="shared" si="0"/>
        <v>#DIV/0!</v>
      </c>
      <c r="V23" s="41" t="e">
        <f t="shared" si="1"/>
        <v>#DIV/0!</v>
      </c>
      <c r="W23" s="39">
        <f t="shared" si="2"/>
        <v>0</v>
      </c>
      <c r="X23" s="41">
        <f t="shared" si="3"/>
        <v>0</v>
      </c>
      <c r="Y23" s="63">
        <f t="shared" si="4"/>
        <v>0</v>
      </c>
      <c r="Z23" s="64">
        <f t="shared" si="5"/>
        <v>0</v>
      </c>
      <c r="AA23" s="64">
        <f t="shared" si="6"/>
        <v>0</v>
      </c>
      <c r="AB23" s="65">
        <f t="shared" si="7"/>
        <v>0</v>
      </c>
      <c r="AC23" s="66" t="str">
        <f t="shared" si="26"/>
        <v> 1</v>
      </c>
      <c r="AD23" s="66" t="str">
        <f t="shared" si="27"/>
        <v> 2</v>
      </c>
      <c r="AE23" s="66" t="str">
        <f t="shared" si="28"/>
        <v> 3</v>
      </c>
      <c r="AF23" s="66" t="str">
        <f t="shared" si="29"/>
        <v> 4</v>
      </c>
      <c r="AG23" s="66" t="str">
        <f t="shared" si="30"/>
        <v> 5</v>
      </c>
      <c r="AH23" s="66" t="str">
        <f t="shared" si="31"/>
        <v> 6</v>
      </c>
      <c r="AI23" s="66" t="str">
        <f t="shared" si="32"/>
        <v> 7</v>
      </c>
      <c r="AJ23" s="66" t="str">
        <f t="shared" si="33"/>
        <v> 8</v>
      </c>
      <c r="AK23" s="66" t="str">
        <f t="shared" si="34"/>
        <v> 9</v>
      </c>
      <c r="AL23" s="66" t="str">
        <f t="shared" si="35"/>
        <v> 10</v>
      </c>
      <c r="AM23" s="66" t="str">
        <f t="shared" si="36"/>
        <v> 11</v>
      </c>
      <c r="AN23" s="66" t="str">
        <f t="shared" si="37"/>
        <v> 12</v>
      </c>
      <c r="AO23" s="66" t="str">
        <f t="shared" si="38"/>
        <v> 13</v>
      </c>
      <c r="AP23" s="66" t="str">
        <f t="shared" si="39"/>
        <v> 14</v>
      </c>
      <c r="AQ23" s="66" t="str">
        <f t="shared" si="40"/>
        <v> 15</v>
      </c>
      <c r="AR23" s="66" t="str">
        <f t="shared" si="41"/>
        <v> 16</v>
      </c>
      <c r="AS23" s="66" t="e">
        <f>IF(#REF!&lt;=3,#REF!,"")</f>
        <v>#REF!</v>
      </c>
      <c r="AT23" s="117"/>
      <c r="AU23" s="117"/>
      <c r="AV23" s="90">
        <f t="shared" si="25"/>
        <v>0</v>
      </c>
      <c r="AW23" s="173"/>
      <c r="AX23" s="91"/>
      <c r="AY23" s="45"/>
      <c r="AZ23" s="13"/>
      <c r="BA23" s="20"/>
    </row>
    <row r="24" spans="1:53" ht="12.75">
      <c r="A24" s="47">
        <v>18</v>
      </c>
      <c r="B24" s="60">
        <v>18</v>
      </c>
      <c r="C24" s="15"/>
      <c r="D24" s="150"/>
      <c r="E24" s="10"/>
      <c r="F24" s="10"/>
      <c r="G24" s="124"/>
      <c r="H24" s="10"/>
      <c r="I24" s="10"/>
      <c r="J24" s="10"/>
      <c r="K24" s="10"/>
      <c r="L24" s="10"/>
      <c r="M24" s="10"/>
      <c r="N24" s="10"/>
      <c r="O24" s="124"/>
      <c r="P24" s="10"/>
      <c r="Q24" s="10"/>
      <c r="R24" s="124"/>
      <c r="S24" s="10"/>
      <c r="T24" s="10"/>
      <c r="U24" s="62" t="e">
        <f t="shared" si="0"/>
        <v>#DIV/0!</v>
      </c>
      <c r="V24" s="41" t="e">
        <f t="shared" si="1"/>
        <v>#DIV/0!</v>
      </c>
      <c r="W24" s="39">
        <f t="shared" si="2"/>
        <v>0</v>
      </c>
      <c r="X24" s="41">
        <f t="shared" si="3"/>
        <v>0</v>
      </c>
      <c r="Y24" s="63">
        <f t="shared" si="4"/>
        <v>0</v>
      </c>
      <c r="Z24" s="64">
        <f t="shared" si="5"/>
        <v>0</v>
      </c>
      <c r="AA24" s="64">
        <f t="shared" si="6"/>
        <v>0</v>
      </c>
      <c r="AB24" s="65">
        <f t="shared" si="7"/>
        <v>0</v>
      </c>
      <c r="AC24" s="66" t="str">
        <f t="shared" si="26"/>
        <v> 1</v>
      </c>
      <c r="AD24" s="66" t="str">
        <f t="shared" si="27"/>
        <v> 2</v>
      </c>
      <c r="AE24" s="66" t="str">
        <f t="shared" si="28"/>
        <v> 3</v>
      </c>
      <c r="AF24" s="66" t="str">
        <f t="shared" si="29"/>
        <v> 4</v>
      </c>
      <c r="AG24" s="66" t="str">
        <f t="shared" si="30"/>
        <v> 5</v>
      </c>
      <c r="AH24" s="66" t="str">
        <f t="shared" si="31"/>
        <v> 6</v>
      </c>
      <c r="AI24" s="66" t="str">
        <f t="shared" si="32"/>
        <v> 7</v>
      </c>
      <c r="AJ24" s="66" t="str">
        <f t="shared" si="33"/>
        <v> 8</v>
      </c>
      <c r="AK24" s="66" t="str">
        <f t="shared" si="34"/>
        <v> 9</v>
      </c>
      <c r="AL24" s="66" t="str">
        <f t="shared" si="35"/>
        <v> 10</v>
      </c>
      <c r="AM24" s="66" t="str">
        <f t="shared" si="36"/>
        <v> 11</v>
      </c>
      <c r="AN24" s="66" t="str">
        <f t="shared" si="37"/>
        <v> 12</v>
      </c>
      <c r="AO24" s="66" t="str">
        <f t="shared" si="38"/>
        <v> 13</v>
      </c>
      <c r="AP24" s="66" t="str">
        <f t="shared" si="39"/>
        <v> 14</v>
      </c>
      <c r="AQ24" s="66" t="str">
        <f t="shared" si="40"/>
        <v> 15</v>
      </c>
      <c r="AR24" s="66" t="str">
        <f t="shared" si="41"/>
        <v> 16</v>
      </c>
      <c r="AS24" s="66" t="e">
        <f>IF(#REF!&lt;=3,#REF!,"")</f>
        <v>#REF!</v>
      </c>
      <c r="AT24" s="117"/>
      <c r="AU24" s="117"/>
      <c r="AV24" s="90">
        <f t="shared" si="25"/>
        <v>0</v>
      </c>
      <c r="AW24" s="173"/>
      <c r="AX24" s="133"/>
      <c r="AY24" s="45"/>
      <c r="AZ24" s="13"/>
      <c r="BA24" s="20"/>
    </row>
    <row r="25" spans="1:53" ht="12.75">
      <c r="A25" s="47">
        <v>19</v>
      </c>
      <c r="B25" s="60">
        <v>19</v>
      </c>
      <c r="C25" s="15"/>
      <c r="D25" s="150"/>
      <c r="E25" s="10"/>
      <c r="F25" s="10"/>
      <c r="G25" s="124"/>
      <c r="H25" s="10"/>
      <c r="I25" s="10"/>
      <c r="J25" s="10"/>
      <c r="K25" s="10"/>
      <c r="L25" s="10"/>
      <c r="M25" s="10"/>
      <c r="N25" s="10"/>
      <c r="O25" s="124"/>
      <c r="P25" s="10"/>
      <c r="Q25" s="10"/>
      <c r="R25" s="124"/>
      <c r="S25" s="10"/>
      <c r="T25" s="10"/>
      <c r="U25" s="62" t="e">
        <f t="shared" si="0"/>
        <v>#DIV/0!</v>
      </c>
      <c r="V25" s="41" t="e">
        <f t="shared" si="1"/>
        <v>#DIV/0!</v>
      </c>
      <c r="W25" s="39">
        <f t="shared" si="2"/>
        <v>0</v>
      </c>
      <c r="X25" s="41">
        <f t="shared" si="3"/>
        <v>0</v>
      </c>
      <c r="Y25" s="63">
        <f t="shared" si="4"/>
        <v>0</v>
      </c>
      <c r="Z25" s="64">
        <f t="shared" si="5"/>
        <v>0</v>
      </c>
      <c r="AA25" s="64">
        <f t="shared" si="6"/>
        <v>0</v>
      </c>
      <c r="AB25" s="65">
        <f t="shared" si="7"/>
        <v>0</v>
      </c>
      <c r="AC25" s="66" t="str">
        <f t="shared" si="26"/>
        <v> 1</v>
      </c>
      <c r="AD25" s="66" t="str">
        <f t="shared" si="27"/>
        <v> 2</v>
      </c>
      <c r="AE25" s="66" t="str">
        <f t="shared" si="28"/>
        <v> 3</v>
      </c>
      <c r="AF25" s="66" t="str">
        <f t="shared" si="29"/>
        <v> 4</v>
      </c>
      <c r="AG25" s="66" t="str">
        <f t="shared" si="30"/>
        <v> 5</v>
      </c>
      <c r="AH25" s="66" t="str">
        <f t="shared" si="31"/>
        <v> 6</v>
      </c>
      <c r="AI25" s="66" t="str">
        <f t="shared" si="32"/>
        <v> 7</v>
      </c>
      <c r="AJ25" s="66" t="str">
        <f t="shared" si="33"/>
        <v> 8</v>
      </c>
      <c r="AK25" s="66" t="str">
        <f t="shared" si="34"/>
        <v> 9</v>
      </c>
      <c r="AL25" s="66" t="str">
        <f t="shared" si="35"/>
        <v> 10</v>
      </c>
      <c r="AM25" s="66" t="str">
        <f t="shared" si="36"/>
        <v> 11</v>
      </c>
      <c r="AN25" s="66" t="str">
        <f t="shared" si="37"/>
        <v> 12</v>
      </c>
      <c r="AO25" s="66" t="str">
        <f t="shared" si="38"/>
        <v> 13</v>
      </c>
      <c r="AP25" s="66" t="str">
        <f t="shared" si="39"/>
        <v> 14</v>
      </c>
      <c r="AQ25" s="66" t="str">
        <f t="shared" si="40"/>
        <v> 15</v>
      </c>
      <c r="AR25" s="66" t="str">
        <f t="shared" si="41"/>
        <v> 16</v>
      </c>
      <c r="AS25" s="66" t="e">
        <f>IF(#REF!&lt;=3,#REF!,"")</f>
        <v>#REF!</v>
      </c>
      <c r="AT25" s="117"/>
      <c r="AU25" s="117"/>
      <c r="AV25" s="90">
        <f t="shared" si="25"/>
        <v>0</v>
      </c>
      <c r="AW25" s="173"/>
      <c r="AX25" s="120"/>
      <c r="AY25" s="45"/>
      <c r="AZ25" s="13"/>
      <c r="BA25" s="20"/>
    </row>
    <row r="26" spans="2:53" ht="12.75">
      <c r="B26" s="60">
        <v>20</v>
      </c>
      <c r="C26" s="15"/>
      <c r="D26" s="150"/>
      <c r="E26" s="10"/>
      <c r="F26" s="10"/>
      <c r="G26" s="124"/>
      <c r="H26" s="10"/>
      <c r="I26" s="10"/>
      <c r="J26" s="10"/>
      <c r="K26" s="10"/>
      <c r="L26" s="10"/>
      <c r="M26" s="10"/>
      <c r="N26" s="10"/>
      <c r="O26" s="124"/>
      <c r="P26" s="10"/>
      <c r="Q26" s="10"/>
      <c r="R26" s="124"/>
      <c r="S26" s="10"/>
      <c r="T26" s="10"/>
      <c r="U26" s="62" t="e">
        <f t="shared" si="0"/>
        <v>#DIV/0!</v>
      </c>
      <c r="V26" s="41" t="e">
        <f t="shared" si="1"/>
        <v>#DIV/0!</v>
      </c>
      <c r="W26" s="39">
        <f t="shared" si="2"/>
        <v>0</v>
      </c>
      <c r="X26" s="41">
        <f t="shared" si="3"/>
        <v>0</v>
      </c>
      <c r="Y26" s="63">
        <f t="shared" si="4"/>
        <v>0</v>
      </c>
      <c r="Z26" s="64">
        <f t="shared" si="5"/>
        <v>0</v>
      </c>
      <c r="AA26" s="64">
        <f t="shared" si="6"/>
        <v>0</v>
      </c>
      <c r="AB26" s="65">
        <f t="shared" si="7"/>
        <v>0</v>
      </c>
      <c r="AC26" s="66" t="str">
        <f t="shared" si="26"/>
        <v> 1</v>
      </c>
      <c r="AD26" s="66" t="str">
        <f t="shared" si="27"/>
        <v> 2</v>
      </c>
      <c r="AE26" s="66" t="str">
        <f t="shared" si="28"/>
        <v> 3</v>
      </c>
      <c r="AF26" s="66" t="str">
        <f t="shared" si="29"/>
        <v> 4</v>
      </c>
      <c r="AG26" s="66" t="str">
        <f t="shared" si="30"/>
        <v> 5</v>
      </c>
      <c r="AH26" s="66" t="str">
        <f t="shared" si="31"/>
        <v> 6</v>
      </c>
      <c r="AI26" s="66" t="str">
        <f t="shared" si="32"/>
        <v> 7</v>
      </c>
      <c r="AJ26" s="66" t="str">
        <f t="shared" si="33"/>
        <v> 8</v>
      </c>
      <c r="AK26" s="66" t="str">
        <f t="shared" si="34"/>
        <v> 9</v>
      </c>
      <c r="AL26" s="66" t="str">
        <f t="shared" si="35"/>
        <v> 10</v>
      </c>
      <c r="AM26" s="66" t="str">
        <f t="shared" si="36"/>
        <v> 11</v>
      </c>
      <c r="AN26" s="66" t="str">
        <f t="shared" si="37"/>
        <v> 12</v>
      </c>
      <c r="AO26" s="66" t="str">
        <f t="shared" si="38"/>
        <v> 13</v>
      </c>
      <c r="AP26" s="66" t="str">
        <f t="shared" si="39"/>
        <v> 14</v>
      </c>
      <c r="AQ26" s="66" t="str">
        <f t="shared" si="40"/>
        <v> 15</v>
      </c>
      <c r="AR26" s="66" t="str">
        <f t="shared" si="41"/>
        <v> 16</v>
      </c>
      <c r="AS26" s="66" t="e">
        <f>IF(#REF!&lt;=3,#REF!,"")</f>
        <v>#REF!</v>
      </c>
      <c r="AT26" s="117"/>
      <c r="AU26" s="117"/>
      <c r="AV26" s="90">
        <f t="shared" si="25"/>
        <v>0</v>
      </c>
      <c r="AW26" s="173"/>
      <c r="AX26" s="15"/>
      <c r="AY26" s="21"/>
      <c r="AZ26" s="21"/>
      <c r="BA26" s="119">
        <f>AY26+AZ26</f>
        <v>0</v>
      </c>
    </row>
    <row r="27" spans="2:53" ht="12.75">
      <c r="B27" s="61">
        <v>21</v>
      </c>
      <c r="C27" s="15"/>
      <c r="D27" s="150"/>
      <c r="E27" s="10"/>
      <c r="F27" s="10"/>
      <c r="G27" s="124"/>
      <c r="H27" s="10"/>
      <c r="I27" s="10"/>
      <c r="J27" s="10"/>
      <c r="K27" s="10"/>
      <c r="L27" s="10"/>
      <c r="M27" s="10"/>
      <c r="N27" s="10"/>
      <c r="O27" s="124"/>
      <c r="P27" s="10"/>
      <c r="Q27" s="10"/>
      <c r="R27" s="124"/>
      <c r="S27" s="10"/>
      <c r="T27" s="10"/>
      <c r="U27" s="62" t="e">
        <f t="shared" si="0"/>
        <v>#DIV/0!</v>
      </c>
      <c r="V27" s="41" t="e">
        <f t="shared" si="1"/>
        <v>#DIV/0!</v>
      </c>
      <c r="W27" s="39">
        <f t="shared" si="2"/>
        <v>0</v>
      </c>
      <c r="X27" s="41">
        <f t="shared" si="3"/>
        <v>0</v>
      </c>
      <c r="Y27" s="63">
        <f t="shared" si="4"/>
        <v>0</v>
      </c>
      <c r="Z27" s="64">
        <f t="shared" si="5"/>
        <v>0</v>
      </c>
      <c r="AA27" s="64">
        <f t="shared" si="6"/>
        <v>0</v>
      </c>
      <c r="AB27" s="65">
        <f t="shared" si="7"/>
        <v>0</v>
      </c>
      <c r="AC27" s="66" t="str">
        <f t="shared" si="26"/>
        <v> 1</v>
      </c>
      <c r="AD27" s="66" t="str">
        <f t="shared" si="27"/>
        <v> 2</v>
      </c>
      <c r="AE27" s="66" t="str">
        <f t="shared" si="28"/>
        <v> 3</v>
      </c>
      <c r="AF27" s="66" t="str">
        <f t="shared" si="29"/>
        <v> 4</v>
      </c>
      <c r="AG27" s="66" t="str">
        <f t="shared" si="30"/>
        <v> 5</v>
      </c>
      <c r="AH27" s="66" t="str">
        <f t="shared" si="31"/>
        <v> 6</v>
      </c>
      <c r="AI27" s="66" t="str">
        <f t="shared" si="32"/>
        <v> 7</v>
      </c>
      <c r="AJ27" s="66" t="str">
        <f t="shared" si="33"/>
        <v> 8</v>
      </c>
      <c r="AK27" s="66" t="str">
        <f t="shared" si="34"/>
        <v> 9</v>
      </c>
      <c r="AL27" s="66" t="str">
        <f t="shared" si="35"/>
        <v> 10</v>
      </c>
      <c r="AM27" s="66" t="str">
        <f t="shared" si="36"/>
        <v> 11</v>
      </c>
      <c r="AN27" s="66" t="str">
        <f t="shared" si="37"/>
        <v> 12</v>
      </c>
      <c r="AO27" s="66" t="str">
        <f t="shared" si="38"/>
        <v> 13</v>
      </c>
      <c r="AP27" s="66" t="str">
        <f t="shared" si="39"/>
        <v> 14</v>
      </c>
      <c r="AQ27" s="66" t="str">
        <f t="shared" si="40"/>
        <v> 15</v>
      </c>
      <c r="AR27" s="66" t="str">
        <f t="shared" si="41"/>
        <v> 16</v>
      </c>
      <c r="AS27" s="66" t="e">
        <f>IF(#REF!&lt;=3,#REF!,"")</f>
        <v>#REF!</v>
      </c>
      <c r="AT27" s="117"/>
      <c r="AU27" s="117"/>
      <c r="AV27" s="90">
        <f t="shared" si="25"/>
        <v>0</v>
      </c>
      <c r="AW27" s="173"/>
      <c r="AX27" s="15"/>
      <c r="AY27" s="45"/>
      <c r="AZ27" s="13"/>
      <c r="BA27" s="20"/>
    </row>
    <row r="28" spans="2:53" ht="12.75">
      <c r="B28" s="61">
        <v>22</v>
      </c>
      <c r="C28" s="15"/>
      <c r="D28" s="150"/>
      <c r="E28" s="10"/>
      <c r="F28" s="10"/>
      <c r="G28" s="124"/>
      <c r="H28" s="10"/>
      <c r="I28" s="10"/>
      <c r="J28" s="10"/>
      <c r="K28" s="10"/>
      <c r="L28" s="10"/>
      <c r="M28" s="10"/>
      <c r="N28" s="10"/>
      <c r="O28" s="124"/>
      <c r="P28" s="10"/>
      <c r="Q28" s="10"/>
      <c r="R28" s="124"/>
      <c r="S28" s="10"/>
      <c r="T28" s="10"/>
      <c r="U28" s="62" t="e">
        <f t="shared" si="0"/>
        <v>#DIV/0!</v>
      </c>
      <c r="V28" s="41" t="e">
        <f t="shared" si="1"/>
        <v>#DIV/0!</v>
      </c>
      <c r="W28" s="39">
        <f t="shared" si="2"/>
        <v>0</v>
      </c>
      <c r="X28" s="41">
        <f t="shared" si="3"/>
        <v>0</v>
      </c>
      <c r="Y28" s="63">
        <f t="shared" si="4"/>
        <v>0</v>
      </c>
      <c r="Z28" s="64">
        <f t="shared" si="5"/>
        <v>0</v>
      </c>
      <c r="AA28" s="64">
        <f t="shared" si="6"/>
        <v>0</v>
      </c>
      <c r="AB28" s="65">
        <f t="shared" si="7"/>
        <v>0</v>
      </c>
      <c r="AC28" s="66" t="str">
        <f t="shared" si="26"/>
        <v> 1</v>
      </c>
      <c r="AD28" s="66" t="str">
        <f t="shared" si="27"/>
        <v> 2</v>
      </c>
      <c r="AE28" s="66" t="str">
        <f t="shared" si="28"/>
        <v> 3</v>
      </c>
      <c r="AF28" s="66" t="str">
        <f t="shared" si="29"/>
        <v> 4</v>
      </c>
      <c r="AG28" s="66" t="str">
        <f t="shared" si="30"/>
        <v> 5</v>
      </c>
      <c r="AH28" s="66" t="str">
        <f t="shared" si="31"/>
        <v> 6</v>
      </c>
      <c r="AI28" s="66" t="str">
        <f t="shared" si="32"/>
        <v> 7</v>
      </c>
      <c r="AJ28" s="66" t="str">
        <f t="shared" si="33"/>
        <v> 8</v>
      </c>
      <c r="AK28" s="66" t="str">
        <f t="shared" si="34"/>
        <v> 9</v>
      </c>
      <c r="AL28" s="66" t="str">
        <f t="shared" si="35"/>
        <v> 10</v>
      </c>
      <c r="AM28" s="66" t="str">
        <f t="shared" si="36"/>
        <v> 11</v>
      </c>
      <c r="AN28" s="66" t="str">
        <f t="shared" si="37"/>
        <v> 12</v>
      </c>
      <c r="AO28" s="66" t="str">
        <f t="shared" si="38"/>
        <v> 13</v>
      </c>
      <c r="AP28" s="66" t="str">
        <f t="shared" si="39"/>
        <v> 14</v>
      </c>
      <c r="AQ28" s="66" t="str">
        <f t="shared" si="40"/>
        <v> 15</v>
      </c>
      <c r="AR28" s="66" t="str">
        <f t="shared" si="41"/>
        <v> 16</v>
      </c>
      <c r="AS28" s="66" t="e">
        <f>IF(#REF!&lt;=3,#REF!,"")</f>
        <v>#REF!</v>
      </c>
      <c r="AT28" s="117"/>
      <c r="AU28" s="117"/>
      <c r="AV28" s="90">
        <f t="shared" si="25"/>
        <v>0</v>
      </c>
      <c r="AW28" s="173"/>
      <c r="AX28" s="134"/>
      <c r="AY28" s="45"/>
      <c r="AZ28" s="13"/>
      <c r="BA28" s="20"/>
    </row>
    <row r="29" spans="2:53" ht="12.75">
      <c r="B29" s="61">
        <v>23</v>
      </c>
      <c r="C29" s="15"/>
      <c r="D29" s="150"/>
      <c r="E29" s="10"/>
      <c r="F29" s="10"/>
      <c r="G29" s="124"/>
      <c r="H29" s="10"/>
      <c r="I29" s="10"/>
      <c r="J29" s="10"/>
      <c r="K29" s="10"/>
      <c r="L29" s="10"/>
      <c r="M29" s="10"/>
      <c r="N29" s="10"/>
      <c r="O29" s="124"/>
      <c r="P29" s="10"/>
      <c r="Q29" s="10"/>
      <c r="R29" s="124"/>
      <c r="S29" s="10"/>
      <c r="T29" s="10"/>
      <c r="U29" s="62" t="e">
        <f t="shared" si="0"/>
        <v>#DIV/0!</v>
      </c>
      <c r="V29" s="41" t="e">
        <f t="shared" si="1"/>
        <v>#DIV/0!</v>
      </c>
      <c r="W29" s="39">
        <f t="shared" si="2"/>
        <v>0</v>
      </c>
      <c r="X29" s="41">
        <f t="shared" si="3"/>
        <v>0</v>
      </c>
      <c r="Y29" s="63">
        <f t="shared" si="4"/>
        <v>0</v>
      </c>
      <c r="Z29" s="64">
        <f t="shared" si="5"/>
        <v>0</v>
      </c>
      <c r="AA29" s="64">
        <f t="shared" si="6"/>
        <v>0</v>
      </c>
      <c r="AB29" s="65">
        <f t="shared" si="7"/>
        <v>0</v>
      </c>
      <c r="AC29" s="66" t="str">
        <f t="shared" si="26"/>
        <v> 1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117"/>
      <c r="AU29" s="117"/>
      <c r="AV29" s="90">
        <f t="shared" si="25"/>
        <v>0</v>
      </c>
      <c r="AW29" s="173"/>
      <c r="AX29" s="15"/>
      <c r="AY29" s="45"/>
      <c r="AZ29" s="13"/>
      <c r="BA29" s="20"/>
    </row>
    <row r="30" spans="2:53" ht="12.75">
      <c r="B30" s="61">
        <v>24</v>
      </c>
      <c r="C30" s="15"/>
      <c r="D30" s="124"/>
      <c r="E30" s="10"/>
      <c r="F30" s="10"/>
      <c r="G30" s="124"/>
      <c r="H30" s="10"/>
      <c r="I30" s="10"/>
      <c r="J30" s="10"/>
      <c r="K30" s="10"/>
      <c r="L30" s="10"/>
      <c r="M30" s="10"/>
      <c r="N30" s="10"/>
      <c r="O30" s="124"/>
      <c r="P30" s="10"/>
      <c r="Q30" s="10"/>
      <c r="R30" s="124"/>
      <c r="S30" s="10"/>
      <c r="T30" s="10"/>
      <c r="U30" s="62" t="e">
        <f t="shared" si="0"/>
        <v>#DIV/0!</v>
      </c>
      <c r="V30" s="41" t="e">
        <f t="shared" si="1"/>
        <v>#DIV/0!</v>
      </c>
      <c r="W30" s="39">
        <f t="shared" si="2"/>
        <v>0</v>
      </c>
      <c r="X30" s="41">
        <f t="shared" si="3"/>
        <v>0</v>
      </c>
      <c r="Y30" s="63">
        <f t="shared" si="4"/>
        <v>0</v>
      </c>
      <c r="Z30" s="64">
        <f t="shared" si="5"/>
        <v>0</v>
      </c>
      <c r="AA30" s="64">
        <f t="shared" si="6"/>
        <v>0</v>
      </c>
      <c r="AB30" s="65">
        <f t="shared" si="7"/>
        <v>0</v>
      </c>
      <c r="AC30" s="66" t="str">
        <f t="shared" si="26"/>
        <v> 1</v>
      </c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117"/>
      <c r="AU30" s="117"/>
      <c r="AV30" s="90">
        <f t="shared" si="25"/>
        <v>0</v>
      </c>
      <c r="AW30" s="173"/>
      <c r="AX30" s="133"/>
      <c r="AY30" s="45"/>
      <c r="AZ30" s="13"/>
      <c r="BA30" s="20"/>
    </row>
    <row r="31" spans="2:53" ht="12.75">
      <c r="B31" s="61">
        <v>25</v>
      </c>
      <c r="C31" s="15"/>
      <c r="D31" s="124"/>
      <c r="E31" s="10"/>
      <c r="F31" s="10"/>
      <c r="G31" s="124"/>
      <c r="H31" s="10"/>
      <c r="I31" s="10"/>
      <c r="J31" s="10"/>
      <c r="K31" s="10"/>
      <c r="L31" s="10"/>
      <c r="M31" s="10"/>
      <c r="N31" s="10"/>
      <c r="O31" s="124"/>
      <c r="P31" s="10"/>
      <c r="Q31" s="10"/>
      <c r="R31" s="124"/>
      <c r="S31" s="10"/>
      <c r="T31" s="10"/>
      <c r="U31" s="62" t="e">
        <f t="shared" si="0"/>
        <v>#DIV/0!</v>
      </c>
      <c r="V31" s="41" t="e">
        <f t="shared" si="1"/>
        <v>#DIV/0!</v>
      </c>
      <c r="W31" s="39">
        <f t="shared" si="2"/>
        <v>0</v>
      </c>
      <c r="X31" s="41">
        <f t="shared" si="3"/>
        <v>0</v>
      </c>
      <c r="Y31" s="63">
        <f t="shared" si="4"/>
        <v>0</v>
      </c>
      <c r="Z31" s="64">
        <f t="shared" si="5"/>
        <v>0</v>
      </c>
      <c r="AA31" s="64">
        <f t="shared" si="6"/>
        <v>0</v>
      </c>
      <c r="AB31" s="65">
        <f t="shared" si="7"/>
        <v>0</v>
      </c>
      <c r="AC31" s="66" t="str">
        <f t="shared" si="26"/>
        <v> 1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117"/>
      <c r="AU31" s="117"/>
      <c r="AV31" s="90">
        <f t="shared" si="25"/>
        <v>0</v>
      </c>
      <c r="AW31" s="173"/>
      <c r="AX31" s="133"/>
      <c r="AY31" s="45"/>
      <c r="AZ31" s="13"/>
      <c r="BA31" s="20"/>
    </row>
    <row r="32" spans="2:53" ht="12.75">
      <c r="B32" s="61">
        <v>26</v>
      </c>
      <c r="C32" s="15"/>
      <c r="D32" s="124"/>
      <c r="E32" s="10"/>
      <c r="F32" s="10"/>
      <c r="G32" s="124"/>
      <c r="H32" s="10"/>
      <c r="I32" s="10"/>
      <c r="J32" s="10"/>
      <c r="K32" s="10"/>
      <c r="L32" s="10"/>
      <c r="M32" s="10"/>
      <c r="N32" s="10"/>
      <c r="O32" s="124"/>
      <c r="P32" s="10"/>
      <c r="Q32" s="10"/>
      <c r="R32" s="124"/>
      <c r="S32" s="10"/>
      <c r="T32" s="10"/>
      <c r="U32" s="62" t="e">
        <f t="shared" si="0"/>
        <v>#DIV/0!</v>
      </c>
      <c r="V32" s="41" t="e">
        <f t="shared" si="1"/>
        <v>#DIV/0!</v>
      </c>
      <c r="W32" s="39">
        <f t="shared" si="2"/>
        <v>0</v>
      </c>
      <c r="X32" s="41">
        <f t="shared" si="3"/>
        <v>0</v>
      </c>
      <c r="Y32" s="63">
        <f t="shared" si="4"/>
        <v>0</v>
      </c>
      <c r="Z32" s="64">
        <f t="shared" si="5"/>
        <v>0</v>
      </c>
      <c r="AA32" s="64">
        <f t="shared" si="6"/>
        <v>0</v>
      </c>
      <c r="AB32" s="65">
        <f t="shared" si="7"/>
        <v>0</v>
      </c>
      <c r="AC32" s="66" t="str">
        <f t="shared" si="26"/>
        <v> 1</v>
      </c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117"/>
      <c r="AU32" s="117"/>
      <c r="AV32" s="90">
        <f t="shared" si="25"/>
        <v>0</v>
      </c>
      <c r="AW32" s="173"/>
      <c r="AX32" s="133"/>
      <c r="AY32" s="45"/>
      <c r="AZ32" s="13"/>
      <c r="BA32" s="20"/>
    </row>
    <row r="33" spans="2:53" ht="12.75">
      <c r="B33" s="61">
        <v>27</v>
      </c>
      <c r="C33" s="15"/>
      <c r="D33" s="124"/>
      <c r="E33" s="10"/>
      <c r="F33" s="10"/>
      <c r="G33" s="124"/>
      <c r="H33" s="10"/>
      <c r="I33" s="10"/>
      <c r="J33" s="10"/>
      <c r="K33" s="10"/>
      <c r="L33" s="10"/>
      <c r="M33" s="10"/>
      <c r="N33" s="10"/>
      <c r="O33" s="124"/>
      <c r="P33" s="10"/>
      <c r="Q33" s="10"/>
      <c r="R33" s="124"/>
      <c r="S33" s="10"/>
      <c r="T33" s="10"/>
      <c r="U33" s="62" t="e">
        <f t="shared" si="0"/>
        <v>#DIV/0!</v>
      </c>
      <c r="V33" s="41" t="e">
        <f t="shared" si="1"/>
        <v>#DIV/0!</v>
      </c>
      <c r="W33" s="39">
        <f t="shared" si="2"/>
        <v>0</v>
      </c>
      <c r="X33" s="41">
        <f t="shared" si="3"/>
        <v>0</v>
      </c>
      <c r="Y33" s="63">
        <f t="shared" si="4"/>
        <v>0</v>
      </c>
      <c r="Z33" s="64">
        <f t="shared" si="5"/>
        <v>0</v>
      </c>
      <c r="AA33" s="64">
        <f t="shared" si="6"/>
        <v>0</v>
      </c>
      <c r="AB33" s="65">
        <f t="shared" si="7"/>
        <v>0</v>
      </c>
      <c r="AC33" s="66" t="str">
        <f t="shared" si="26"/>
        <v> 1</v>
      </c>
      <c r="AD33" s="66" t="str">
        <f t="shared" si="27"/>
        <v> 2</v>
      </c>
      <c r="AE33" s="66" t="str">
        <f t="shared" si="28"/>
        <v> 3</v>
      </c>
      <c r="AF33" s="66" t="str">
        <f t="shared" si="29"/>
        <v> 4</v>
      </c>
      <c r="AG33" s="66" t="str">
        <f t="shared" si="30"/>
        <v> 5</v>
      </c>
      <c r="AH33" s="66" t="str">
        <f t="shared" si="31"/>
        <v> 6</v>
      </c>
      <c r="AI33" s="66" t="str">
        <f t="shared" si="32"/>
        <v> 7</v>
      </c>
      <c r="AJ33" s="66" t="str">
        <f t="shared" si="33"/>
        <v> 8</v>
      </c>
      <c r="AK33" s="66" t="str">
        <f t="shared" si="34"/>
        <v> 9</v>
      </c>
      <c r="AL33" s="66" t="str">
        <f t="shared" si="35"/>
        <v> 10</v>
      </c>
      <c r="AM33" s="66" t="str">
        <f t="shared" si="36"/>
        <v> 11</v>
      </c>
      <c r="AN33" s="66" t="str">
        <f t="shared" si="37"/>
        <v> 12</v>
      </c>
      <c r="AO33" s="66" t="str">
        <f t="shared" si="38"/>
        <v> 13</v>
      </c>
      <c r="AP33" s="66" t="str">
        <f t="shared" si="39"/>
        <v> 14</v>
      </c>
      <c r="AQ33" s="66" t="str">
        <f t="shared" si="40"/>
        <v> 15</v>
      </c>
      <c r="AR33" s="66" t="str">
        <f t="shared" si="41"/>
        <v> 16</v>
      </c>
      <c r="AS33" s="66" t="e">
        <f>IF(#REF!&lt;=3,#REF!,"")</f>
        <v>#REF!</v>
      </c>
      <c r="AT33" s="8"/>
      <c r="AU33" s="8"/>
      <c r="AV33" s="90">
        <f t="shared" si="25"/>
        <v>0</v>
      </c>
      <c r="AW33" s="173"/>
      <c r="AX33" s="15"/>
      <c r="AY33" s="45"/>
      <c r="AZ33" s="13"/>
      <c r="BA33" s="20"/>
    </row>
    <row r="34" spans="2:53" ht="12.75">
      <c r="B34" s="61">
        <v>28</v>
      </c>
      <c r="C34" s="15"/>
      <c r="D34" s="124"/>
      <c r="E34" s="10"/>
      <c r="F34" s="10"/>
      <c r="G34" s="124"/>
      <c r="H34" s="10"/>
      <c r="I34" s="10"/>
      <c r="J34" s="10"/>
      <c r="K34" s="10"/>
      <c r="L34" s="10"/>
      <c r="M34" s="10"/>
      <c r="N34" s="10"/>
      <c r="O34" s="124"/>
      <c r="P34" s="10"/>
      <c r="Q34" s="10"/>
      <c r="R34" s="124"/>
      <c r="S34" s="10"/>
      <c r="T34" s="10"/>
      <c r="U34" s="62" t="e">
        <f t="shared" si="0"/>
        <v>#DIV/0!</v>
      </c>
      <c r="V34" s="41" t="e">
        <f t="shared" si="1"/>
        <v>#DIV/0!</v>
      </c>
      <c r="W34" s="39">
        <f t="shared" si="2"/>
        <v>0</v>
      </c>
      <c r="X34" s="41">
        <f t="shared" si="3"/>
        <v>0</v>
      </c>
      <c r="Y34" s="63">
        <f t="shared" si="4"/>
        <v>0</v>
      </c>
      <c r="Z34" s="64">
        <f t="shared" si="5"/>
        <v>0</v>
      </c>
      <c r="AA34" s="64">
        <f t="shared" si="6"/>
        <v>0</v>
      </c>
      <c r="AB34" s="65">
        <f t="shared" si="7"/>
        <v>0</v>
      </c>
      <c r="AC34" s="66" t="str">
        <f t="shared" si="26"/>
        <v> 1</v>
      </c>
      <c r="AD34" s="66" t="str">
        <f t="shared" si="27"/>
        <v> 2</v>
      </c>
      <c r="AE34" s="66" t="str">
        <f t="shared" si="28"/>
        <v> 3</v>
      </c>
      <c r="AF34" s="66" t="str">
        <f t="shared" si="29"/>
        <v> 4</v>
      </c>
      <c r="AG34" s="66" t="str">
        <f t="shared" si="30"/>
        <v> 5</v>
      </c>
      <c r="AH34" s="66" t="str">
        <f t="shared" si="31"/>
        <v> 6</v>
      </c>
      <c r="AI34" s="66" t="str">
        <f t="shared" si="32"/>
        <v> 7</v>
      </c>
      <c r="AJ34" s="66" t="str">
        <f t="shared" si="33"/>
        <v> 8</v>
      </c>
      <c r="AK34" s="66" t="str">
        <f t="shared" si="34"/>
        <v> 9</v>
      </c>
      <c r="AL34" s="66" t="str">
        <f t="shared" si="35"/>
        <v> 10</v>
      </c>
      <c r="AM34" s="66" t="str">
        <f t="shared" si="36"/>
        <v> 11</v>
      </c>
      <c r="AN34" s="66" t="str">
        <f t="shared" si="37"/>
        <v> 12</v>
      </c>
      <c r="AO34" s="66" t="str">
        <f t="shared" si="38"/>
        <v> 13</v>
      </c>
      <c r="AP34" s="66" t="str">
        <f t="shared" si="39"/>
        <v> 14</v>
      </c>
      <c r="AQ34" s="66" t="str">
        <f t="shared" si="40"/>
        <v> 15</v>
      </c>
      <c r="AR34" s="66" t="str">
        <f t="shared" si="41"/>
        <v> 16</v>
      </c>
      <c r="AS34" s="66" t="e">
        <f>IF(#REF!&lt;=3,#REF!,"")</f>
        <v>#REF!</v>
      </c>
      <c r="AT34" s="8"/>
      <c r="AU34" s="8"/>
      <c r="AV34" s="90">
        <f t="shared" si="25"/>
        <v>0</v>
      </c>
      <c r="AW34" s="173"/>
      <c r="AX34" s="133"/>
      <c r="AY34" s="45"/>
      <c r="AZ34" s="13"/>
      <c r="BA34" s="20"/>
    </row>
    <row r="35" spans="1:53" ht="12.75">
      <c r="A35" s="47">
        <v>20</v>
      </c>
      <c r="B35" s="61">
        <v>29</v>
      </c>
      <c r="C35" s="15"/>
      <c r="D35" s="124"/>
      <c r="E35" s="10"/>
      <c r="F35" s="10"/>
      <c r="G35" s="124"/>
      <c r="H35" s="10"/>
      <c r="I35" s="10"/>
      <c r="J35" s="10"/>
      <c r="K35" s="10"/>
      <c r="L35" s="10"/>
      <c r="M35" s="10"/>
      <c r="N35" s="10"/>
      <c r="O35" s="124"/>
      <c r="P35" s="10"/>
      <c r="Q35" s="10"/>
      <c r="R35" s="124"/>
      <c r="S35" s="10"/>
      <c r="T35" s="10"/>
      <c r="U35" s="62" t="e">
        <f t="shared" si="0"/>
        <v>#DIV/0!</v>
      </c>
      <c r="V35" s="41" t="e">
        <f t="shared" si="1"/>
        <v>#DIV/0!</v>
      </c>
      <c r="W35" s="39">
        <f t="shared" si="2"/>
        <v>0</v>
      </c>
      <c r="X35" s="41">
        <f t="shared" si="3"/>
        <v>0</v>
      </c>
      <c r="Y35" s="63">
        <f t="shared" si="4"/>
        <v>0</v>
      </c>
      <c r="Z35" s="64">
        <f t="shared" si="5"/>
        <v>0</v>
      </c>
      <c r="AA35" s="64">
        <f t="shared" si="6"/>
        <v>0</v>
      </c>
      <c r="AB35" s="65">
        <f t="shared" si="7"/>
        <v>0</v>
      </c>
      <c r="AC35" s="66" t="str">
        <f t="shared" si="26"/>
        <v> 1</v>
      </c>
      <c r="AD35" s="66" t="str">
        <f t="shared" si="27"/>
        <v> 2</v>
      </c>
      <c r="AE35" s="66" t="str">
        <f t="shared" si="28"/>
        <v> 3</v>
      </c>
      <c r="AF35" s="66" t="str">
        <f t="shared" si="29"/>
        <v> 4</v>
      </c>
      <c r="AG35" s="66" t="str">
        <f t="shared" si="30"/>
        <v> 5</v>
      </c>
      <c r="AH35" s="66" t="str">
        <f t="shared" si="31"/>
        <v> 6</v>
      </c>
      <c r="AI35" s="66" t="str">
        <f t="shared" si="32"/>
        <v> 7</v>
      </c>
      <c r="AJ35" s="66" t="str">
        <f t="shared" si="33"/>
        <v> 8</v>
      </c>
      <c r="AK35" s="66" t="str">
        <f t="shared" si="34"/>
        <v> 9</v>
      </c>
      <c r="AL35" s="66" t="str">
        <f t="shared" si="35"/>
        <v> 10</v>
      </c>
      <c r="AM35" s="66" t="str">
        <f t="shared" si="36"/>
        <v> 11</v>
      </c>
      <c r="AN35" s="66" t="str">
        <f t="shared" si="37"/>
        <v> 12</v>
      </c>
      <c r="AO35" s="66" t="str">
        <f t="shared" si="38"/>
        <v> 13</v>
      </c>
      <c r="AP35" s="66" t="str">
        <f t="shared" si="39"/>
        <v> 14</v>
      </c>
      <c r="AQ35" s="66" t="str">
        <f t="shared" si="40"/>
        <v> 15</v>
      </c>
      <c r="AR35" s="66" t="str">
        <f t="shared" si="41"/>
        <v> 16</v>
      </c>
      <c r="AS35" s="66" t="e">
        <f>IF(#REF!&lt;=3,#REF!,"")</f>
        <v>#REF!</v>
      </c>
      <c r="AT35" s="8"/>
      <c r="AU35" s="8"/>
      <c r="AV35" s="90">
        <f t="shared" si="25"/>
        <v>0</v>
      </c>
      <c r="AW35" s="173"/>
      <c r="AX35" s="15"/>
      <c r="AY35" s="45"/>
      <c r="AZ35" s="13"/>
      <c r="BA35" s="20"/>
    </row>
    <row r="36" spans="1:53" ht="12.75">
      <c r="A36" s="47">
        <v>21</v>
      </c>
      <c r="B36" s="61">
        <v>30</v>
      </c>
      <c r="C36" s="15"/>
      <c r="D36" s="124"/>
      <c r="E36" s="10"/>
      <c r="F36" s="10"/>
      <c r="G36" s="124"/>
      <c r="H36" s="10"/>
      <c r="I36" s="10"/>
      <c r="J36" s="10"/>
      <c r="K36" s="10"/>
      <c r="L36" s="10"/>
      <c r="M36" s="10"/>
      <c r="N36" s="10"/>
      <c r="O36" s="124"/>
      <c r="P36" s="10"/>
      <c r="Q36" s="10"/>
      <c r="R36" s="124"/>
      <c r="S36" s="10"/>
      <c r="T36" s="10"/>
      <c r="U36" s="62" t="e">
        <f t="shared" si="0"/>
        <v>#DIV/0!</v>
      </c>
      <c r="V36" s="41" t="e">
        <f t="shared" si="1"/>
        <v>#DIV/0!</v>
      </c>
      <c r="W36" s="39">
        <f t="shared" si="2"/>
        <v>0</v>
      </c>
      <c r="X36" s="41">
        <f t="shared" si="3"/>
        <v>0</v>
      </c>
      <c r="Y36" s="63">
        <f t="shared" si="4"/>
        <v>0</v>
      </c>
      <c r="Z36" s="64">
        <f t="shared" si="5"/>
        <v>0</v>
      </c>
      <c r="AA36" s="64">
        <f t="shared" si="6"/>
        <v>0</v>
      </c>
      <c r="AB36" s="65">
        <f t="shared" si="7"/>
        <v>0</v>
      </c>
      <c r="AC36" s="66" t="str">
        <f t="shared" si="26"/>
        <v> 1</v>
      </c>
      <c r="AD36" s="66" t="str">
        <f t="shared" si="27"/>
        <v> 2</v>
      </c>
      <c r="AE36" s="66" t="str">
        <f t="shared" si="28"/>
        <v> 3</v>
      </c>
      <c r="AF36" s="66" t="str">
        <f t="shared" si="29"/>
        <v> 4</v>
      </c>
      <c r="AG36" s="66" t="str">
        <f t="shared" si="30"/>
        <v> 5</v>
      </c>
      <c r="AH36" s="66" t="str">
        <f t="shared" si="31"/>
        <v> 6</v>
      </c>
      <c r="AI36" s="66" t="str">
        <f t="shared" si="32"/>
        <v> 7</v>
      </c>
      <c r="AJ36" s="66" t="str">
        <f t="shared" si="33"/>
        <v> 8</v>
      </c>
      <c r="AK36" s="66" t="str">
        <f t="shared" si="34"/>
        <v> 9</v>
      </c>
      <c r="AL36" s="66" t="str">
        <f t="shared" si="35"/>
        <v> 10</v>
      </c>
      <c r="AM36" s="66" t="str">
        <f t="shared" si="36"/>
        <v> 11</v>
      </c>
      <c r="AN36" s="66" t="str">
        <f t="shared" si="37"/>
        <v> 12</v>
      </c>
      <c r="AO36" s="66" t="str">
        <f t="shared" si="38"/>
        <v> 13</v>
      </c>
      <c r="AP36" s="66" t="str">
        <f t="shared" si="39"/>
        <v> 14</v>
      </c>
      <c r="AQ36" s="66" t="str">
        <f t="shared" si="40"/>
        <v> 15</v>
      </c>
      <c r="AR36" s="66" t="str">
        <f t="shared" si="41"/>
        <v> 16</v>
      </c>
      <c r="AS36" s="66" t="e">
        <f>IF(#REF!&lt;=3,#REF!,"")</f>
        <v>#REF!</v>
      </c>
      <c r="AT36" s="8"/>
      <c r="AU36" s="8"/>
      <c r="AV36" s="90">
        <f t="shared" si="25"/>
        <v>0</v>
      </c>
      <c r="AW36" s="173"/>
      <c r="AX36" s="68"/>
      <c r="AY36" s="45"/>
      <c r="AZ36" s="13"/>
      <c r="BA36" s="20"/>
    </row>
    <row r="37" spans="2:53" s="56" customFormat="1" ht="12.75" customHeight="1">
      <c r="B37" s="71"/>
      <c r="C37" s="72" t="s">
        <v>42</v>
      </c>
      <c r="D37" s="125" t="e">
        <f aca="true" t="shared" si="42" ref="D37:U37">AVERAGE(D7:D36)</f>
        <v>#DIV/0!</v>
      </c>
      <c r="E37" s="73" t="e">
        <f t="shared" si="42"/>
        <v>#DIV/0!</v>
      </c>
      <c r="F37" s="73" t="e">
        <f t="shared" si="42"/>
        <v>#DIV/0!</v>
      </c>
      <c r="G37" s="125" t="e">
        <f t="shared" si="42"/>
        <v>#DIV/0!</v>
      </c>
      <c r="H37" s="73" t="e">
        <f t="shared" si="42"/>
        <v>#DIV/0!</v>
      </c>
      <c r="I37" s="73" t="e">
        <f t="shared" si="42"/>
        <v>#DIV/0!</v>
      </c>
      <c r="J37" s="73" t="e">
        <f t="shared" si="42"/>
        <v>#DIV/0!</v>
      </c>
      <c r="K37" s="73" t="e">
        <f t="shared" si="42"/>
        <v>#DIV/0!</v>
      </c>
      <c r="L37" s="73" t="e">
        <f t="shared" si="42"/>
        <v>#DIV/0!</v>
      </c>
      <c r="M37" s="73" t="e">
        <f t="shared" si="42"/>
        <v>#DIV/0!</v>
      </c>
      <c r="N37" s="73" t="e">
        <f t="shared" si="42"/>
        <v>#DIV/0!</v>
      </c>
      <c r="O37" s="125" t="e">
        <f t="shared" si="42"/>
        <v>#DIV/0!</v>
      </c>
      <c r="P37" s="73" t="e">
        <f t="shared" si="42"/>
        <v>#DIV/0!</v>
      </c>
      <c r="Q37" s="73" t="e">
        <f t="shared" si="42"/>
        <v>#DIV/0!</v>
      </c>
      <c r="R37" s="125" t="e">
        <f t="shared" si="42"/>
        <v>#DIV/0!</v>
      </c>
      <c r="S37" s="73" t="e">
        <f t="shared" si="42"/>
        <v>#DIV/0!</v>
      </c>
      <c r="T37" s="73" t="e">
        <f t="shared" si="42"/>
        <v>#DIV/0!</v>
      </c>
      <c r="U37" s="74" t="e">
        <f t="shared" si="42"/>
        <v>#DIV/0!</v>
      </c>
      <c r="V37" s="75" t="s">
        <v>26</v>
      </c>
      <c r="W37" s="76"/>
      <c r="X37" s="76"/>
      <c r="Y37" s="75"/>
      <c r="Z37" s="75"/>
      <c r="AA37" s="75"/>
      <c r="AB37" s="75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26">
        <f>SUM(AT7:AT36)</f>
        <v>0</v>
      </c>
      <c r="AU37" s="26">
        <f>SUM(AU7:AU36)</f>
        <v>0</v>
      </c>
      <c r="AV37" s="26">
        <f>SUM(AV7:AV36)</f>
        <v>0</v>
      </c>
      <c r="AW37" s="76"/>
      <c r="AX37" s="96"/>
      <c r="AY37" s="95">
        <f>AY10+AY14+AY26</f>
        <v>0</v>
      </c>
      <c r="AZ37" s="95">
        <f>AZ10+AZ14+AZ26</f>
        <v>0</v>
      </c>
      <c r="BA37" s="95">
        <f>BA10+BA14+BA26</f>
        <v>0</v>
      </c>
    </row>
    <row r="38" spans="2:53" s="78" customFormat="1" ht="12">
      <c r="B38" s="108" t="s">
        <v>43</v>
      </c>
      <c r="C38" s="42" t="s">
        <v>67</v>
      </c>
      <c r="D38" s="126">
        <f aca="true" t="shared" si="43" ref="D38:T38">COUNTIF(D7:D36,5)</f>
        <v>0</v>
      </c>
      <c r="E38" s="79">
        <f t="shared" si="43"/>
        <v>0</v>
      </c>
      <c r="F38" s="79">
        <f t="shared" si="43"/>
        <v>0</v>
      </c>
      <c r="G38" s="126">
        <f t="shared" si="43"/>
        <v>0</v>
      </c>
      <c r="H38" s="79">
        <f t="shared" si="43"/>
        <v>0</v>
      </c>
      <c r="I38" s="79">
        <f t="shared" si="43"/>
        <v>0</v>
      </c>
      <c r="J38" s="79">
        <f t="shared" si="43"/>
        <v>0</v>
      </c>
      <c r="K38" s="79">
        <f t="shared" si="43"/>
        <v>0</v>
      </c>
      <c r="L38" s="79">
        <f t="shared" si="43"/>
        <v>0</v>
      </c>
      <c r="M38" s="79">
        <f t="shared" si="43"/>
        <v>0</v>
      </c>
      <c r="N38" s="79">
        <f t="shared" si="43"/>
        <v>0</v>
      </c>
      <c r="O38" s="79">
        <f t="shared" si="43"/>
        <v>0</v>
      </c>
      <c r="P38" s="79">
        <f t="shared" si="43"/>
        <v>0</v>
      </c>
      <c r="Q38" s="79">
        <f t="shared" si="43"/>
        <v>0</v>
      </c>
      <c r="R38" s="79">
        <f t="shared" si="43"/>
        <v>0</v>
      </c>
      <c r="S38" s="79">
        <f t="shared" si="43"/>
        <v>0</v>
      </c>
      <c r="T38" s="79">
        <f t="shared" si="43"/>
        <v>0</v>
      </c>
      <c r="U38" s="80"/>
      <c r="V38" s="81"/>
      <c r="W38" s="82"/>
      <c r="X38" s="82"/>
      <c r="Y38" s="81"/>
      <c r="Z38" s="81"/>
      <c r="AA38" s="81"/>
      <c r="AB38" s="81"/>
      <c r="AC38" s="82"/>
      <c r="AD38" s="82"/>
      <c r="AE38" s="82"/>
      <c r="AF38" s="82"/>
      <c r="AY38" s="80"/>
      <c r="AZ38" s="80"/>
      <c r="BA38" s="80"/>
    </row>
    <row r="39" spans="2:53" s="78" customFormat="1" ht="12">
      <c r="B39" s="107" t="s">
        <v>44</v>
      </c>
      <c r="C39" s="42" t="s">
        <v>68</v>
      </c>
      <c r="D39" s="126">
        <f aca="true" t="shared" si="44" ref="D39:T39">COUNTIF(D7:D36,4)</f>
        <v>0</v>
      </c>
      <c r="E39" s="79">
        <f t="shared" si="44"/>
        <v>0</v>
      </c>
      <c r="F39" s="79">
        <f t="shared" si="44"/>
        <v>0</v>
      </c>
      <c r="G39" s="126">
        <f t="shared" si="44"/>
        <v>0</v>
      </c>
      <c r="H39" s="79">
        <f t="shared" si="44"/>
        <v>0</v>
      </c>
      <c r="I39" s="79">
        <f t="shared" si="44"/>
        <v>0</v>
      </c>
      <c r="J39" s="79">
        <f t="shared" si="44"/>
        <v>0</v>
      </c>
      <c r="K39" s="79">
        <f t="shared" si="44"/>
        <v>0</v>
      </c>
      <c r="L39" s="79">
        <f t="shared" si="44"/>
        <v>0</v>
      </c>
      <c r="M39" s="79">
        <f t="shared" si="44"/>
        <v>0</v>
      </c>
      <c r="N39" s="79">
        <f t="shared" si="44"/>
        <v>0</v>
      </c>
      <c r="O39" s="79">
        <f t="shared" si="44"/>
        <v>0</v>
      </c>
      <c r="P39" s="79">
        <f t="shared" si="44"/>
        <v>0</v>
      </c>
      <c r="Q39" s="79">
        <f t="shared" si="44"/>
        <v>0</v>
      </c>
      <c r="R39" s="79">
        <f t="shared" si="44"/>
        <v>0</v>
      </c>
      <c r="S39" s="79">
        <f t="shared" si="44"/>
        <v>0</v>
      </c>
      <c r="T39" s="101">
        <f t="shared" si="44"/>
        <v>0</v>
      </c>
      <c r="U39" s="217"/>
      <c r="V39" s="218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4" t="s">
        <v>92</v>
      </c>
      <c r="AU39" s="100" t="s">
        <v>90</v>
      </c>
      <c r="AV39" s="100" t="s">
        <v>91</v>
      </c>
      <c r="AW39" s="104"/>
      <c r="AX39" s="98" t="s">
        <v>96</v>
      </c>
      <c r="AY39" s="104" t="s">
        <v>93</v>
      </c>
      <c r="AZ39" s="104" t="s">
        <v>94</v>
      </c>
      <c r="BA39" s="104" t="s">
        <v>95</v>
      </c>
    </row>
    <row r="40" spans="2:53" s="78" customFormat="1" ht="12">
      <c r="B40" s="108" t="s">
        <v>45</v>
      </c>
      <c r="C40" s="42" t="s">
        <v>69</v>
      </c>
      <c r="D40" s="126">
        <f aca="true" t="shared" si="45" ref="D40:T40">COUNTIF(D7:D36,3)</f>
        <v>0</v>
      </c>
      <c r="E40" s="79">
        <f t="shared" si="45"/>
        <v>0</v>
      </c>
      <c r="F40" s="79">
        <f t="shared" si="45"/>
        <v>0</v>
      </c>
      <c r="G40" s="126">
        <f t="shared" si="45"/>
        <v>0</v>
      </c>
      <c r="H40" s="79">
        <f t="shared" si="45"/>
        <v>0</v>
      </c>
      <c r="I40" s="79">
        <f t="shared" si="45"/>
        <v>0</v>
      </c>
      <c r="J40" s="79">
        <f t="shared" si="45"/>
        <v>0</v>
      </c>
      <c r="K40" s="79">
        <f t="shared" si="45"/>
        <v>0</v>
      </c>
      <c r="L40" s="79">
        <f t="shared" si="45"/>
        <v>0</v>
      </c>
      <c r="M40" s="79">
        <f t="shared" si="45"/>
        <v>0</v>
      </c>
      <c r="N40" s="79">
        <f t="shared" si="45"/>
        <v>0</v>
      </c>
      <c r="O40" s="79">
        <f t="shared" si="45"/>
        <v>0</v>
      </c>
      <c r="P40" s="79">
        <f t="shared" si="45"/>
        <v>0</v>
      </c>
      <c r="Q40" s="79">
        <f t="shared" si="45"/>
        <v>0</v>
      </c>
      <c r="R40" s="79">
        <f t="shared" si="45"/>
        <v>0</v>
      </c>
      <c r="S40" s="79">
        <f t="shared" si="45"/>
        <v>0</v>
      </c>
      <c r="T40" s="101">
        <f t="shared" si="45"/>
        <v>0</v>
      </c>
      <c r="U40" s="219" t="s">
        <v>88</v>
      </c>
      <c r="V40" s="219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9">
        <f>AU40+AV40</f>
        <v>0</v>
      </c>
      <c r="AU40" s="110"/>
      <c r="AV40" s="110"/>
      <c r="AW40" s="111"/>
      <c r="AX40" s="105"/>
      <c r="AY40" s="105"/>
      <c r="AZ40" s="105"/>
      <c r="BA40" s="105"/>
    </row>
    <row r="41" spans="2:53" s="78" customFormat="1" ht="12">
      <c r="B41" s="108" t="s">
        <v>1</v>
      </c>
      <c r="C41" s="106" t="s">
        <v>70</v>
      </c>
      <c r="D41" s="126">
        <f aca="true" t="shared" si="46" ref="D41:T41">COUNTIF(D7:D36,2)</f>
        <v>0</v>
      </c>
      <c r="E41" s="79">
        <f t="shared" si="46"/>
        <v>0</v>
      </c>
      <c r="F41" s="79">
        <f t="shared" si="46"/>
        <v>0</v>
      </c>
      <c r="G41" s="126">
        <f t="shared" si="46"/>
        <v>0</v>
      </c>
      <c r="H41" s="79">
        <f t="shared" si="46"/>
        <v>0</v>
      </c>
      <c r="I41" s="79">
        <f t="shared" si="46"/>
        <v>0</v>
      </c>
      <c r="J41" s="79">
        <f t="shared" si="46"/>
        <v>0</v>
      </c>
      <c r="K41" s="79">
        <f t="shared" si="46"/>
        <v>0</v>
      </c>
      <c r="L41" s="79">
        <f t="shared" si="46"/>
        <v>0</v>
      </c>
      <c r="M41" s="79">
        <f t="shared" si="46"/>
        <v>0</v>
      </c>
      <c r="N41" s="79">
        <f t="shared" si="46"/>
        <v>0</v>
      </c>
      <c r="O41" s="79">
        <f t="shared" si="46"/>
        <v>0</v>
      </c>
      <c r="P41" s="79">
        <f t="shared" si="46"/>
        <v>0</v>
      </c>
      <c r="Q41" s="79">
        <f t="shared" si="46"/>
        <v>0</v>
      </c>
      <c r="R41" s="79">
        <f t="shared" si="46"/>
        <v>0</v>
      </c>
      <c r="S41" s="79">
        <f t="shared" si="46"/>
        <v>0</v>
      </c>
      <c r="T41" s="101">
        <f t="shared" si="46"/>
        <v>0</v>
      </c>
      <c r="U41" s="219" t="s">
        <v>89</v>
      </c>
      <c r="V41" s="219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9">
        <f>AU41+AV41</f>
        <v>0</v>
      </c>
      <c r="AU41" s="110"/>
      <c r="AV41" s="110"/>
      <c r="AW41" s="111"/>
      <c r="AX41" s="105"/>
      <c r="AY41" s="105"/>
      <c r="AZ41" s="105"/>
      <c r="BA41" s="105"/>
    </row>
    <row r="42" spans="2:53" ht="12.75">
      <c r="B42" s="83"/>
      <c r="C42" s="93" t="s">
        <v>64</v>
      </c>
      <c r="D42" s="127" t="e">
        <f aca="true" t="shared" si="47" ref="D42:T42">(D38+D39)*100/COUNTA(D7:D36)</f>
        <v>#DIV/0!</v>
      </c>
      <c r="E42" s="94" t="e">
        <f t="shared" si="47"/>
        <v>#DIV/0!</v>
      </c>
      <c r="F42" s="94" t="e">
        <f t="shared" si="47"/>
        <v>#DIV/0!</v>
      </c>
      <c r="G42" s="127" t="e">
        <f t="shared" si="47"/>
        <v>#DIV/0!</v>
      </c>
      <c r="H42" s="94" t="e">
        <f t="shared" si="47"/>
        <v>#DIV/0!</v>
      </c>
      <c r="I42" s="94" t="e">
        <f t="shared" si="47"/>
        <v>#DIV/0!</v>
      </c>
      <c r="J42" s="94" t="e">
        <f t="shared" si="47"/>
        <v>#DIV/0!</v>
      </c>
      <c r="K42" s="94" t="e">
        <f t="shared" si="47"/>
        <v>#DIV/0!</v>
      </c>
      <c r="L42" s="94" t="e">
        <f t="shared" si="47"/>
        <v>#DIV/0!</v>
      </c>
      <c r="M42" s="94" t="e">
        <f t="shared" si="47"/>
        <v>#DIV/0!</v>
      </c>
      <c r="N42" s="94" t="e">
        <f t="shared" si="47"/>
        <v>#DIV/0!</v>
      </c>
      <c r="O42" s="94" t="e">
        <f t="shared" si="47"/>
        <v>#DIV/0!</v>
      </c>
      <c r="P42" s="94" t="e">
        <f t="shared" si="47"/>
        <v>#DIV/0!</v>
      </c>
      <c r="Q42" s="94" t="e">
        <f t="shared" si="47"/>
        <v>#DIV/0!</v>
      </c>
      <c r="R42" s="94" t="e">
        <f t="shared" si="47"/>
        <v>#DIV/0!</v>
      </c>
      <c r="S42" s="94" t="e">
        <f t="shared" si="47"/>
        <v>#DIV/0!</v>
      </c>
      <c r="T42" s="102" t="e">
        <f t="shared" si="47"/>
        <v>#DIV/0!</v>
      </c>
      <c r="U42" s="103"/>
      <c r="V42" s="103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3"/>
      <c r="AY42" s="97"/>
      <c r="AZ42" s="97"/>
      <c r="BA42" s="97"/>
    </row>
    <row r="43" spans="3:53" ht="12.75">
      <c r="C43" s="85" t="s">
        <v>47</v>
      </c>
      <c r="D43" s="122">
        <f>COUNTIF(W7:W36,5)</f>
        <v>0</v>
      </c>
      <c r="E43" s="53" t="s">
        <v>46</v>
      </c>
      <c r="F43" s="53"/>
      <c r="G43" s="53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3"/>
      <c r="AY43" s="97"/>
      <c r="AZ43" s="97"/>
      <c r="BA43" s="97"/>
    </row>
    <row r="44" spans="3:53" ht="12.75">
      <c r="C44" s="85" t="s">
        <v>48</v>
      </c>
      <c r="D44" s="122">
        <f>COUNTIF(W7:W36,4)</f>
        <v>0</v>
      </c>
      <c r="E44" s="53" t="s">
        <v>46</v>
      </c>
      <c r="F44" s="53"/>
      <c r="G44" s="53"/>
      <c r="J44" s="85" t="s">
        <v>53</v>
      </c>
      <c r="K44" s="86">
        <f>COUNTIF(X7:X36,1)</f>
        <v>0</v>
      </c>
      <c r="L44" s="78" t="s">
        <v>46</v>
      </c>
      <c r="O44" s="206" t="s">
        <v>87</v>
      </c>
      <c r="P44" s="206"/>
      <c r="Q44" s="206"/>
      <c r="R44" s="206"/>
      <c r="S44" s="203" t="e">
        <f>AVERAGE(D37:T37)</f>
        <v>#DIV/0!</v>
      </c>
      <c r="T44" s="203"/>
      <c r="U44" s="112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103"/>
      <c r="AY44" s="97"/>
      <c r="AZ44" s="97"/>
      <c r="BA44" s="97"/>
    </row>
    <row r="45" spans="3:50" ht="12.75">
      <c r="C45" s="85" t="s">
        <v>49</v>
      </c>
      <c r="D45" s="122">
        <f>COUNTIF(W7:W36,3)</f>
        <v>0</v>
      </c>
      <c r="E45" s="53" t="s">
        <v>46</v>
      </c>
      <c r="F45" s="53"/>
      <c r="G45" s="53"/>
      <c r="J45" s="85" t="s">
        <v>54</v>
      </c>
      <c r="K45" s="86">
        <f>COUNTIF(Y7:Y36,1)</f>
        <v>0</v>
      </c>
      <c r="L45" s="78" t="s">
        <v>46</v>
      </c>
      <c r="O45" s="195" t="s">
        <v>51</v>
      </c>
      <c r="P45" s="195"/>
      <c r="Q45" s="195"/>
      <c r="R45" s="195"/>
      <c r="S45" s="200" t="e">
        <f>(D43+D44)/COUNTA(C7:C36)*100</f>
        <v>#DIV/0!</v>
      </c>
      <c r="T45" s="200"/>
      <c r="U45" s="89" t="s">
        <v>28</v>
      </c>
      <c r="V45" s="88"/>
      <c r="AA45" s="87"/>
      <c r="AX45" s="47" t="s">
        <v>75</v>
      </c>
    </row>
    <row r="46" spans="3:50" ht="12.75">
      <c r="C46" s="85" t="s">
        <v>50</v>
      </c>
      <c r="D46" s="122">
        <f>COUNTIF(W7:W36,2)</f>
        <v>0</v>
      </c>
      <c r="E46" s="53" t="s">
        <v>46</v>
      </c>
      <c r="F46" s="53"/>
      <c r="G46" s="53"/>
      <c r="J46" s="85" t="s">
        <v>55</v>
      </c>
      <c r="K46" s="86">
        <f>COUNTIF(Z7:Z36,1)</f>
        <v>0</v>
      </c>
      <c r="L46" s="78" t="s">
        <v>46</v>
      </c>
      <c r="O46" s="195" t="s">
        <v>52</v>
      </c>
      <c r="P46" s="195"/>
      <c r="Q46" s="195"/>
      <c r="R46" s="195"/>
      <c r="S46" s="188" t="e">
        <f>(D43+D44+D45)/COUNTA(C7:C36)*100</f>
        <v>#DIV/0!</v>
      </c>
      <c r="T46" s="188"/>
      <c r="U46" s="89" t="s">
        <v>28</v>
      </c>
      <c r="V46" s="88"/>
      <c r="AA46" s="207"/>
      <c r="AB46" s="207"/>
      <c r="AC46" s="207"/>
      <c r="AD46" s="207"/>
      <c r="AE46" s="207"/>
      <c r="AX46" s="92"/>
    </row>
    <row r="48" spans="28:49" ht="12.75"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3"/>
    </row>
    <row r="49" spans="3:49" ht="12.75">
      <c r="C49" s="196"/>
      <c r="D49" s="196"/>
      <c r="E49" s="196"/>
      <c r="F49" s="196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3"/>
    </row>
    <row r="50" spans="2:49" ht="12.75">
      <c r="B50" s="51"/>
      <c r="C50" s="53"/>
      <c r="E50" s="53"/>
      <c r="F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3"/>
    </row>
    <row r="51" spans="2:49" ht="12.75">
      <c r="B51" s="51"/>
      <c r="C51" s="53"/>
      <c r="E51" s="53"/>
      <c r="F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3"/>
    </row>
    <row r="52" spans="2:49" ht="12.75">
      <c r="B52" s="51"/>
      <c r="C52" s="53"/>
      <c r="E52" s="53"/>
      <c r="F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3"/>
    </row>
    <row r="53" spans="2:49" ht="12.75">
      <c r="B53" s="51"/>
      <c r="C53" s="53"/>
      <c r="E53" s="53"/>
      <c r="F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3"/>
    </row>
  </sheetData>
  <sheetProtection password="CC41" sheet="1" objects="1" scenarios="1" formatCells="0"/>
  <mergeCells count="53">
    <mergeCell ref="AA46:AE46"/>
    <mergeCell ref="AB4:AB6"/>
    <mergeCell ref="Z4:Z6"/>
    <mergeCell ref="U4:U6"/>
    <mergeCell ref="Y4:Y6"/>
    <mergeCell ref="S4:S5"/>
    <mergeCell ref="T4:T5"/>
    <mergeCell ref="U39:V39"/>
    <mergeCell ref="U40:V40"/>
    <mergeCell ref="U41:V41"/>
    <mergeCell ref="B4:B6"/>
    <mergeCell ref="O44:R44"/>
    <mergeCell ref="O45:R45"/>
    <mergeCell ref="H4:H5"/>
    <mergeCell ref="D4:D5"/>
    <mergeCell ref="E4:E5"/>
    <mergeCell ref="F4:F5"/>
    <mergeCell ref="G4:G5"/>
    <mergeCell ref="I1:J1"/>
    <mergeCell ref="I2:J2"/>
    <mergeCell ref="M2:O2"/>
    <mergeCell ref="R4:R5"/>
    <mergeCell ref="L4:L5"/>
    <mergeCell ref="I4:I5"/>
    <mergeCell ref="J4:J5"/>
    <mergeCell ref="K4:K5"/>
    <mergeCell ref="O46:R46"/>
    <mergeCell ref="C49:F49"/>
    <mergeCell ref="C4:C6"/>
    <mergeCell ref="S45:T45"/>
    <mergeCell ref="M4:M5"/>
    <mergeCell ref="N4:N5"/>
    <mergeCell ref="O4:O5"/>
    <mergeCell ref="P4:P5"/>
    <mergeCell ref="Q4:Q5"/>
    <mergeCell ref="S44:T44"/>
    <mergeCell ref="AW17:AW36"/>
    <mergeCell ref="AW4:AW6"/>
    <mergeCell ref="AX4:AX6"/>
    <mergeCell ref="AY4:AY6"/>
    <mergeCell ref="AW7:AW11"/>
    <mergeCell ref="S46:T46"/>
    <mergeCell ref="AA4:AA6"/>
    <mergeCell ref="X4:X6"/>
    <mergeCell ref="V4:V6"/>
    <mergeCell ref="W4:W6"/>
    <mergeCell ref="AT5:AT6"/>
    <mergeCell ref="AU5:AU6"/>
    <mergeCell ref="AV5:AV6"/>
    <mergeCell ref="AT4:AV4"/>
    <mergeCell ref="BA4:BA6"/>
    <mergeCell ref="AW12:AW16"/>
    <mergeCell ref="AZ4:AZ6"/>
  </mergeCells>
  <printOptions/>
  <pageMargins left="0.51" right="0.2" top="0.21" bottom="0.19" header="0.2" footer="0.19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="80" zoomScaleNormal="80" zoomScalePageLayoutView="0" workbookViewId="0" topLeftCell="A10">
      <selection activeCell="BF40" sqref="BF40"/>
    </sheetView>
  </sheetViews>
  <sheetFormatPr defaultColWidth="9.00390625" defaultRowHeight="12.75"/>
  <cols>
    <col min="1" max="1" width="3.25390625" style="47" customWidth="1"/>
    <col min="2" max="2" width="3.625" style="48" customWidth="1"/>
    <col min="3" max="3" width="25.125" style="47" customWidth="1"/>
    <col min="4" max="4" width="3.75390625" style="128" customWidth="1"/>
    <col min="5" max="5" width="4.75390625" style="47" customWidth="1"/>
    <col min="6" max="6" width="3.75390625" style="47" customWidth="1"/>
    <col min="7" max="7" width="4.375" style="128" customWidth="1"/>
    <col min="8" max="8" width="3.75390625" style="47" customWidth="1"/>
    <col min="9" max="9" width="4.25390625" style="47" customWidth="1"/>
    <col min="10" max="10" width="4.75390625" style="47" customWidth="1"/>
    <col min="11" max="11" width="3.875" style="47" customWidth="1"/>
    <col min="12" max="12" width="4.25390625" style="47" customWidth="1"/>
    <col min="13" max="13" width="4.375" style="47" customWidth="1"/>
    <col min="14" max="14" width="4.625" style="47" customWidth="1"/>
    <col min="15" max="16" width="3.75390625" style="47" customWidth="1"/>
    <col min="17" max="17" width="4.875" style="47" customWidth="1"/>
    <col min="18" max="19" width="3.75390625" style="47" customWidth="1"/>
    <col min="20" max="20" width="5.00390625" style="47" customWidth="1"/>
    <col min="21" max="21" width="4.00390625" style="47" customWidth="1"/>
    <col min="22" max="22" width="8.75390625" style="47" customWidth="1"/>
    <col min="23" max="23" width="3.00390625" style="47" hidden="1" customWidth="1"/>
    <col min="24" max="24" width="3.125" style="47" hidden="1" customWidth="1"/>
    <col min="25" max="25" width="3.25390625" style="48" hidden="1" customWidth="1"/>
    <col min="26" max="26" width="4.00390625" style="48" hidden="1" customWidth="1"/>
    <col min="27" max="27" width="3.875" style="48" hidden="1" customWidth="1"/>
    <col min="28" max="28" width="3.25390625" style="48" hidden="1" customWidth="1"/>
    <col min="29" max="29" width="6.00390625" style="84" hidden="1" customWidth="1"/>
    <col min="30" max="30" width="4.375" style="84" hidden="1" customWidth="1"/>
    <col min="31" max="31" width="4.125" style="84" hidden="1" customWidth="1"/>
    <col min="32" max="32" width="3.375" style="84" hidden="1" customWidth="1"/>
    <col min="33" max="33" width="2.875" style="84" hidden="1" customWidth="1"/>
    <col min="34" max="34" width="4.125" style="84" hidden="1" customWidth="1"/>
    <col min="35" max="36" width="5.875" style="84" hidden="1" customWidth="1"/>
    <col min="37" max="37" width="5.25390625" style="84" hidden="1" customWidth="1"/>
    <col min="38" max="38" width="4.625" style="84" hidden="1" customWidth="1"/>
    <col min="39" max="39" width="6.625" style="84" hidden="1" customWidth="1"/>
    <col min="40" max="40" width="4.00390625" style="84" hidden="1" customWidth="1"/>
    <col min="41" max="41" width="4.25390625" style="84" hidden="1" customWidth="1"/>
    <col min="42" max="42" width="4.00390625" style="84" hidden="1" customWidth="1"/>
    <col min="43" max="43" width="4.125" style="84" hidden="1" customWidth="1"/>
    <col min="44" max="44" width="4.375" style="84" hidden="1" customWidth="1"/>
    <col min="45" max="45" width="5.375" style="84" hidden="1" customWidth="1"/>
    <col min="46" max="47" width="4.375" style="84" customWidth="1"/>
    <col min="48" max="48" width="4.75390625" style="84" customWidth="1"/>
    <col min="49" max="49" width="3.125" style="47" customWidth="1"/>
    <col min="50" max="50" width="21.875" style="47" customWidth="1"/>
    <col min="51" max="53" width="4.625" style="48" customWidth="1"/>
    <col min="54" max="54" width="4.00390625" style="47" customWidth="1"/>
    <col min="55" max="16384" width="9.125" style="47" customWidth="1"/>
  </cols>
  <sheetData>
    <row r="1" spans="2:53" ht="12.75">
      <c r="B1" s="48">
        <v>16</v>
      </c>
      <c r="C1" s="130"/>
      <c r="D1" s="121"/>
      <c r="E1" s="131"/>
      <c r="F1" s="131"/>
      <c r="G1" s="131"/>
      <c r="H1" s="2"/>
      <c r="I1" s="204" t="s">
        <v>133</v>
      </c>
      <c r="J1" s="204"/>
      <c r="K1" s="40" t="s">
        <v>56</v>
      </c>
      <c r="L1" s="4"/>
      <c r="M1" s="2"/>
      <c r="N1" s="2"/>
      <c r="O1" s="49"/>
      <c r="P1" s="49"/>
      <c r="Q1" s="49"/>
      <c r="R1" s="49"/>
      <c r="S1" s="49"/>
      <c r="T1" s="49"/>
      <c r="U1" s="49"/>
      <c r="V1" s="49"/>
      <c r="W1" s="38"/>
      <c r="X1" s="38"/>
      <c r="Y1" s="50"/>
      <c r="Z1" s="50"/>
      <c r="AA1" s="50"/>
      <c r="AB1" s="51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3"/>
      <c r="BA1" s="115" t="s">
        <v>97</v>
      </c>
    </row>
    <row r="2" spans="3:49" ht="12.75">
      <c r="C2" s="130"/>
      <c r="D2" s="121"/>
      <c r="E2" s="131"/>
      <c r="F2" s="131"/>
      <c r="G2" s="132"/>
      <c r="H2" s="54"/>
      <c r="I2" s="205"/>
      <c r="J2" s="205"/>
      <c r="K2" s="55" t="s">
        <v>136</v>
      </c>
      <c r="L2" s="54"/>
      <c r="M2" s="204" t="s">
        <v>130</v>
      </c>
      <c r="N2" s="204"/>
      <c r="O2" s="204"/>
      <c r="P2" s="155"/>
      <c r="Q2" s="49" t="s">
        <v>57</v>
      </c>
      <c r="R2" s="49"/>
      <c r="S2" s="49"/>
      <c r="T2" s="49"/>
      <c r="U2" s="49"/>
      <c r="V2" s="49"/>
      <c r="W2" s="38"/>
      <c r="X2" s="38"/>
      <c r="Y2" s="50"/>
      <c r="Z2" s="50"/>
      <c r="AA2" s="50"/>
      <c r="AB2" s="51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</row>
    <row r="3" spans="3:49" ht="7.5" customHeight="1">
      <c r="C3" s="130"/>
      <c r="D3" s="121"/>
      <c r="E3" s="131"/>
      <c r="F3" s="131"/>
      <c r="G3" s="132"/>
      <c r="H3" s="54"/>
      <c r="I3" s="54"/>
      <c r="J3" s="54"/>
      <c r="K3" s="54"/>
      <c r="L3" s="54"/>
      <c r="M3" s="54"/>
      <c r="N3" s="54"/>
      <c r="O3" s="49"/>
      <c r="P3" s="49"/>
      <c r="Q3" s="49"/>
      <c r="R3" s="49"/>
      <c r="S3" s="49"/>
      <c r="T3" s="49"/>
      <c r="U3" s="49"/>
      <c r="V3" s="49"/>
      <c r="W3" s="38"/>
      <c r="X3" s="38"/>
      <c r="Y3" s="50"/>
      <c r="Z3" s="50"/>
      <c r="AA3" s="50"/>
      <c r="AB3" s="51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3"/>
    </row>
    <row r="4" spans="2:53" s="56" customFormat="1" ht="27.75" customHeight="1">
      <c r="B4" s="197" t="s">
        <v>63</v>
      </c>
      <c r="C4" s="197" t="s">
        <v>32</v>
      </c>
      <c r="D4" s="228" t="s">
        <v>78</v>
      </c>
      <c r="E4" s="202" t="s">
        <v>83</v>
      </c>
      <c r="F4" s="202" t="s">
        <v>79</v>
      </c>
      <c r="G4" s="228" t="s">
        <v>84</v>
      </c>
      <c r="H4" s="201" t="s">
        <v>126</v>
      </c>
      <c r="I4" s="201" t="s">
        <v>72</v>
      </c>
      <c r="J4" s="201" t="s">
        <v>99</v>
      </c>
      <c r="K4" s="201" t="s">
        <v>73</v>
      </c>
      <c r="L4" s="201" t="s">
        <v>74</v>
      </c>
      <c r="M4" s="201" t="s">
        <v>80</v>
      </c>
      <c r="N4" s="201" t="s">
        <v>85</v>
      </c>
      <c r="O4" s="202" t="s">
        <v>86</v>
      </c>
      <c r="P4" s="154"/>
      <c r="Q4" s="201" t="s">
        <v>134</v>
      </c>
      <c r="R4" s="201" t="s">
        <v>33</v>
      </c>
      <c r="S4" s="202" t="s">
        <v>82</v>
      </c>
      <c r="T4" s="201" t="s">
        <v>127</v>
      </c>
      <c r="U4" s="201" t="s">
        <v>128</v>
      </c>
      <c r="V4" s="211" t="s">
        <v>34</v>
      </c>
      <c r="W4" s="192" t="s">
        <v>65</v>
      </c>
      <c r="X4" s="192" t="s">
        <v>66</v>
      </c>
      <c r="Y4" s="214" t="s">
        <v>61</v>
      </c>
      <c r="Z4" s="189" t="s">
        <v>59</v>
      </c>
      <c r="AA4" s="189" t="s">
        <v>62</v>
      </c>
      <c r="AB4" s="208" t="s">
        <v>60</v>
      </c>
      <c r="AC4" s="57"/>
      <c r="AD4" s="57"/>
      <c r="AE4" s="57"/>
      <c r="AF4" s="57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174" t="s">
        <v>15</v>
      </c>
      <c r="AU4" s="174"/>
      <c r="AV4" s="174"/>
      <c r="AW4" s="175" t="s">
        <v>16</v>
      </c>
      <c r="AX4" s="166" t="s">
        <v>14</v>
      </c>
      <c r="AY4" s="170" t="s">
        <v>17</v>
      </c>
      <c r="AZ4" s="170" t="s">
        <v>18</v>
      </c>
      <c r="BA4" s="170" t="s">
        <v>19</v>
      </c>
    </row>
    <row r="5" spans="2:53" s="56" customFormat="1" ht="37.5" customHeight="1">
      <c r="B5" s="198"/>
      <c r="C5" s="198"/>
      <c r="D5" s="228"/>
      <c r="E5" s="202"/>
      <c r="F5" s="202"/>
      <c r="G5" s="228"/>
      <c r="H5" s="201"/>
      <c r="I5" s="201"/>
      <c r="J5" s="201"/>
      <c r="K5" s="201"/>
      <c r="L5" s="201"/>
      <c r="M5" s="201"/>
      <c r="N5" s="201"/>
      <c r="O5" s="202"/>
      <c r="P5" s="154" t="s">
        <v>135</v>
      </c>
      <c r="Q5" s="201"/>
      <c r="R5" s="201"/>
      <c r="S5" s="202"/>
      <c r="T5" s="201"/>
      <c r="U5" s="201"/>
      <c r="V5" s="212"/>
      <c r="W5" s="193"/>
      <c r="X5" s="193"/>
      <c r="Y5" s="215"/>
      <c r="Z5" s="190"/>
      <c r="AA5" s="190"/>
      <c r="AB5" s="209"/>
      <c r="AC5" s="57"/>
      <c r="AD5" s="57"/>
      <c r="AE5" s="57"/>
      <c r="AF5" s="57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185" t="s">
        <v>76</v>
      </c>
      <c r="AU5" s="185" t="s">
        <v>77</v>
      </c>
      <c r="AV5" s="185" t="s">
        <v>19</v>
      </c>
      <c r="AW5" s="187"/>
      <c r="AX5" s="166"/>
      <c r="AY5" s="170"/>
      <c r="AZ5" s="170"/>
      <c r="BA5" s="170"/>
    </row>
    <row r="6" spans="2:53" s="56" customFormat="1" ht="12" customHeight="1" thickBot="1">
      <c r="B6" s="199"/>
      <c r="C6" s="199"/>
      <c r="D6" s="151" t="s">
        <v>2</v>
      </c>
      <c r="E6" s="129" t="s">
        <v>3</v>
      </c>
      <c r="F6" s="129" t="s">
        <v>4</v>
      </c>
      <c r="G6" s="152" t="s">
        <v>5</v>
      </c>
      <c r="H6" s="59" t="s">
        <v>6</v>
      </c>
      <c r="I6" s="59" t="s">
        <v>7</v>
      </c>
      <c r="J6" s="59" t="s">
        <v>8</v>
      </c>
      <c r="K6" s="59" t="s">
        <v>9</v>
      </c>
      <c r="L6" s="59" t="s">
        <v>10</v>
      </c>
      <c r="M6" s="59" t="s">
        <v>35</v>
      </c>
      <c r="N6" s="59" t="s">
        <v>36</v>
      </c>
      <c r="O6" s="129" t="s">
        <v>37</v>
      </c>
      <c r="P6" s="152"/>
      <c r="Q6" s="59" t="s">
        <v>38</v>
      </c>
      <c r="R6" s="59" t="s">
        <v>39</v>
      </c>
      <c r="S6" s="129" t="s">
        <v>40</v>
      </c>
      <c r="T6" s="59" t="s">
        <v>41</v>
      </c>
      <c r="U6" s="59" t="s">
        <v>71</v>
      </c>
      <c r="V6" s="213"/>
      <c r="W6" s="194"/>
      <c r="X6" s="194"/>
      <c r="Y6" s="216"/>
      <c r="Z6" s="191"/>
      <c r="AA6" s="191"/>
      <c r="AB6" s="210"/>
      <c r="AC6" s="57"/>
      <c r="AD6" s="57"/>
      <c r="AE6" s="57"/>
      <c r="AF6" s="57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186"/>
      <c r="AU6" s="186"/>
      <c r="AV6" s="186"/>
      <c r="AW6" s="227"/>
      <c r="AX6" s="221"/>
      <c r="AY6" s="171"/>
      <c r="AZ6" s="171"/>
      <c r="BA6" s="171"/>
    </row>
    <row r="7" spans="1:53" ht="12.75">
      <c r="A7" s="47">
        <v>1</v>
      </c>
      <c r="B7" s="60">
        <v>1</v>
      </c>
      <c r="C7" s="9"/>
      <c r="D7" s="150"/>
      <c r="E7" s="124"/>
      <c r="F7" s="124"/>
      <c r="G7" s="150"/>
      <c r="H7" s="10"/>
      <c r="I7" s="10"/>
      <c r="J7" s="10"/>
      <c r="K7" s="10"/>
      <c r="L7" s="10"/>
      <c r="M7" s="10"/>
      <c r="N7" s="10"/>
      <c r="O7" s="124"/>
      <c r="P7" s="150"/>
      <c r="Q7" s="10"/>
      <c r="R7" s="10"/>
      <c r="S7" s="124"/>
      <c r="T7" s="10"/>
      <c r="U7" s="10"/>
      <c r="V7" s="62"/>
      <c r="W7" s="39">
        <v>4</v>
      </c>
      <c r="X7" s="41">
        <v>0</v>
      </c>
      <c r="Y7" s="63">
        <v>0</v>
      </c>
      <c r="Z7" s="64">
        <v>0</v>
      </c>
      <c r="AA7" s="64">
        <v>2</v>
      </c>
      <c r="AB7" s="65">
        <v>11</v>
      </c>
      <c r="AC7" s="66" t="s">
        <v>2</v>
      </c>
      <c r="AD7" s="66" t="s">
        <v>131</v>
      </c>
      <c r="AE7" s="66" t="s">
        <v>131</v>
      </c>
      <c r="AF7" s="66" t="s">
        <v>5</v>
      </c>
      <c r="AG7" s="66" t="s">
        <v>131</v>
      </c>
      <c r="AH7" s="66" t="s">
        <v>131</v>
      </c>
      <c r="AI7" s="66" t="s">
        <v>131</v>
      </c>
      <c r="AJ7" s="66" t="s">
        <v>131</v>
      </c>
      <c r="AK7" s="66" t="s">
        <v>131</v>
      </c>
      <c r="AL7" s="66" t="s">
        <v>131</v>
      </c>
      <c r="AM7" s="66" t="s">
        <v>131</v>
      </c>
      <c r="AN7" s="66" t="s">
        <v>37</v>
      </c>
      <c r="AO7" s="66" t="s">
        <v>131</v>
      </c>
      <c r="AP7" s="66" t="s">
        <v>131</v>
      </c>
      <c r="AQ7" s="66" t="s">
        <v>40</v>
      </c>
      <c r="AR7" s="66" t="s">
        <v>131</v>
      </c>
      <c r="AS7" s="66" t="e">
        <v>#REF!</v>
      </c>
      <c r="AT7" s="117"/>
      <c r="AU7" s="117"/>
      <c r="AV7" s="90"/>
      <c r="AW7" s="224" t="s">
        <v>137</v>
      </c>
      <c r="AX7" s="15"/>
      <c r="AY7" s="6"/>
      <c r="AZ7" s="6"/>
      <c r="BA7" s="144"/>
    </row>
    <row r="8" spans="1:53" ht="12.75">
      <c r="A8" s="47">
        <v>2</v>
      </c>
      <c r="B8" s="60">
        <v>2</v>
      </c>
      <c r="C8" s="15"/>
      <c r="D8" s="150"/>
      <c r="E8" s="124"/>
      <c r="F8" s="124"/>
      <c r="G8" s="150"/>
      <c r="H8" s="10"/>
      <c r="I8" s="10"/>
      <c r="J8" s="10"/>
      <c r="K8" s="10"/>
      <c r="L8" s="10"/>
      <c r="M8" s="10"/>
      <c r="N8" s="10"/>
      <c r="O8" s="124"/>
      <c r="P8" s="150"/>
      <c r="Q8" s="10"/>
      <c r="R8" s="10"/>
      <c r="S8" s="124"/>
      <c r="T8" s="10"/>
      <c r="U8" s="10"/>
      <c r="V8" s="62"/>
      <c r="W8" s="39">
        <v>3</v>
      </c>
      <c r="X8" s="41">
        <v>0</v>
      </c>
      <c r="Y8" s="63">
        <v>4</v>
      </c>
      <c r="Z8" s="64">
        <v>0</v>
      </c>
      <c r="AA8" s="64">
        <v>3</v>
      </c>
      <c r="AB8" s="65">
        <v>6</v>
      </c>
      <c r="AC8" s="66" t="s">
        <v>2</v>
      </c>
      <c r="AD8" s="66" t="s">
        <v>3</v>
      </c>
      <c r="AE8" s="66" t="s">
        <v>4</v>
      </c>
      <c r="AF8" s="66" t="s">
        <v>5</v>
      </c>
      <c r="AG8" s="66" t="s">
        <v>131</v>
      </c>
      <c r="AH8" s="66" t="s">
        <v>131</v>
      </c>
      <c r="AI8" s="66" t="s">
        <v>131</v>
      </c>
      <c r="AJ8" s="66" t="s">
        <v>9</v>
      </c>
      <c r="AK8" s="66" t="s">
        <v>10</v>
      </c>
      <c r="AL8" s="66" t="s">
        <v>131</v>
      </c>
      <c r="AM8" s="66" t="s">
        <v>131</v>
      </c>
      <c r="AN8" s="66" t="s">
        <v>37</v>
      </c>
      <c r="AO8" s="66" t="s">
        <v>131</v>
      </c>
      <c r="AP8" s="66" t="s">
        <v>131</v>
      </c>
      <c r="AQ8" s="66" t="s">
        <v>40</v>
      </c>
      <c r="AR8" s="66" t="s">
        <v>131</v>
      </c>
      <c r="AS8" s="66" t="e">
        <v>#REF!</v>
      </c>
      <c r="AT8" s="117"/>
      <c r="AU8" s="117"/>
      <c r="AV8" s="90"/>
      <c r="AW8" s="225"/>
      <c r="AX8" s="15"/>
      <c r="AY8" s="60"/>
      <c r="AZ8" s="60"/>
      <c r="BA8" s="60"/>
    </row>
    <row r="9" spans="1:53" ht="13.5" customHeight="1">
      <c r="A9" s="47">
        <v>3</v>
      </c>
      <c r="B9" s="60">
        <v>3</v>
      </c>
      <c r="C9" s="120"/>
      <c r="D9" s="150"/>
      <c r="E9" s="124"/>
      <c r="F9" s="124"/>
      <c r="G9" s="150"/>
      <c r="H9" s="10"/>
      <c r="I9" s="10"/>
      <c r="J9" s="10"/>
      <c r="K9" s="10"/>
      <c r="L9" s="10"/>
      <c r="M9" s="10"/>
      <c r="N9" s="10"/>
      <c r="O9" s="124"/>
      <c r="P9" s="150"/>
      <c r="Q9" s="10"/>
      <c r="R9" s="10"/>
      <c r="S9" s="124"/>
      <c r="T9" s="10"/>
      <c r="U9" s="10"/>
      <c r="V9" s="62"/>
      <c r="W9" s="39">
        <v>3</v>
      </c>
      <c r="X9" s="41">
        <v>0</v>
      </c>
      <c r="Y9" s="63">
        <v>1</v>
      </c>
      <c r="Z9" s="64">
        <v>0</v>
      </c>
      <c r="AA9" s="64">
        <v>6</v>
      </c>
      <c r="AB9" s="65">
        <v>6</v>
      </c>
      <c r="AC9" s="66" t="s">
        <v>2</v>
      </c>
      <c r="AD9" s="66" t="s">
        <v>131</v>
      </c>
      <c r="AE9" s="66" t="s">
        <v>4</v>
      </c>
      <c r="AF9" s="66" t="s">
        <v>5</v>
      </c>
      <c r="AG9" s="66" t="s">
        <v>131</v>
      </c>
      <c r="AH9" s="66" t="s">
        <v>131</v>
      </c>
      <c r="AI9" s="66" t="s">
        <v>131</v>
      </c>
      <c r="AJ9" s="66" t="s">
        <v>131</v>
      </c>
      <c r="AK9" s="66" t="s">
        <v>131</v>
      </c>
      <c r="AL9" s="66" t="s">
        <v>131</v>
      </c>
      <c r="AM9" s="66" t="s">
        <v>131</v>
      </c>
      <c r="AN9" s="66" t="s">
        <v>37</v>
      </c>
      <c r="AO9" s="66" t="s">
        <v>131</v>
      </c>
      <c r="AP9" s="66" t="s">
        <v>131</v>
      </c>
      <c r="AQ9" s="66" t="s">
        <v>40</v>
      </c>
      <c r="AR9" s="66" t="s">
        <v>131</v>
      </c>
      <c r="AS9" s="66" t="e">
        <v>#REF!</v>
      </c>
      <c r="AT9" s="118"/>
      <c r="AU9" s="117"/>
      <c r="AV9" s="90"/>
      <c r="AW9" s="225"/>
      <c r="AX9" s="161"/>
      <c r="AY9" s="6"/>
      <c r="AZ9" s="6"/>
      <c r="BA9" s="146"/>
    </row>
    <row r="10" spans="1:53" ht="12.75">
      <c r="A10" s="47">
        <v>4</v>
      </c>
      <c r="B10" s="60">
        <v>4</v>
      </c>
      <c r="C10" s="15"/>
      <c r="D10" s="150"/>
      <c r="E10" s="124"/>
      <c r="F10" s="124"/>
      <c r="G10" s="150"/>
      <c r="H10" s="10"/>
      <c r="I10" s="10"/>
      <c r="J10" s="10"/>
      <c r="K10" s="10"/>
      <c r="L10" s="10"/>
      <c r="M10" s="10"/>
      <c r="N10" s="10"/>
      <c r="O10" s="124"/>
      <c r="P10" s="150"/>
      <c r="Q10" s="10"/>
      <c r="R10" s="10"/>
      <c r="S10" s="124"/>
      <c r="T10" s="10"/>
      <c r="U10" s="10"/>
      <c r="V10" s="62"/>
      <c r="W10" s="39">
        <v>4</v>
      </c>
      <c r="X10" s="41">
        <v>0</v>
      </c>
      <c r="Y10" s="63">
        <v>0</v>
      </c>
      <c r="Z10" s="64">
        <v>0</v>
      </c>
      <c r="AA10" s="64">
        <v>10</v>
      </c>
      <c r="AB10" s="65">
        <v>3</v>
      </c>
      <c r="AC10" s="66" t="s">
        <v>2</v>
      </c>
      <c r="AD10" s="66" t="s">
        <v>131</v>
      </c>
      <c r="AE10" s="66" t="s">
        <v>131</v>
      </c>
      <c r="AF10" s="66" t="s">
        <v>5</v>
      </c>
      <c r="AG10" s="66" t="s">
        <v>131</v>
      </c>
      <c r="AH10" s="66" t="s">
        <v>131</v>
      </c>
      <c r="AI10" s="66" t="s">
        <v>131</v>
      </c>
      <c r="AJ10" s="66" t="s">
        <v>131</v>
      </c>
      <c r="AK10" s="66" t="s">
        <v>131</v>
      </c>
      <c r="AL10" s="66" t="s">
        <v>131</v>
      </c>
      <c r="AM10" s="66" t="s">
        <v>131</v>
      </c>
      <c r="AN10" s="66" t="s">
        <v>37</v>
      </c>
      <c r="AO10" s="66" t="s">
        <v>131</v>
      </c>
      <c r="AP10" s="66" t="s">
        <v>131</v>
      </c>
      <c r="AQ10" s="66" t="s">
        <v>40</v>
      </c>
      <c r="AR10" s="66" t="s">
        <v>131</v>
      </c>
      <c r="AS10" s="66" t="e">
        <v>#REF!</v>
      </c>
      <c r="AT10" s="117"/>
      <c r="AU10" s="117"/>
      <c r="AV10" s="90"/>
      <c r="AW10" s="225"/>
      <c r="AX10" s="15"/>
      <c r="AY10" s="142"/>
      <c r="AZ10" s="142"/>
      <c r="BA10" s="139"/>
    </row>
    <row r="11" spans="1:53" ht="13.5" thickBot="1">
      <c r="A11" s="47">
        <v>5</v>
      </c>
      <c r="B11" s="60">
        <v>5</v>
      </c>
      <c r="C11" s="15"/>
      <c r="D11" s="150"/>
      <c r="E11" s="124"/>
      <c r="F11" s="124"/>
      <c r="G11" s="150"/>
      <c r="H11" s="10"/>
      <c r="I11" s="10"/>
      <c r="J11" s="10"/>
      <c r="K11" s="10"/>
      <c r="L11" s="10"/>
      <c r="M11" s="10"/>
      <c r="N11" s="10"/>
      <c r="O11" s="124"/>
      <c r="P11" s="150"/>
      <c r="Q11" s="10"/>
      <c r="R11" s="10"/>
      <c r="S11" s="124"/>
      <c r="T11" s="10"/>
      <c r="U11" s="10"/>
      <c r="V11" s="62"/>
      <c r="W11" s="39">
        <v>5</v>
      </c>
      <c r="X11" s="41">
        <v>0</v>
      </c>
      <c r="Y11" s="63">
        <v>0</v>
      </c>
      <c r="Z11" s="64">
        <v>0</v>
      </c>
      <c r="AA11" s="64">
        <v>0</v>
      </c>
      <c r="AB11" s="65">
        <v>13</v>
      </c>
      <c r="AC11" s="66" t="s">
        <v>2</v>
      </c>
      <c r="AD11" s="66" t="s">
        <v>131</v>
      </c>
      <c r="AE11" s="66" t="s">
        <v>131</v>
      </c>
      <c r="AF11" s="66" t="s">
        <v>5</v>
      </c>
      <c r="AG11" s="66" t="s">
        <v>131</v>
      </c>
      <c r="AH11" s="66" t="s">
        <v>131</v>
      </c>
      <c r="AI11" s="66" t="s">
        <v>131</v>
      </c>
      <c r="AJ11" s="66" t="s">
        <v>131</v>
      </c>
      <c r="AK11" s="66" t="s">
        <v>131</v>
      </c>
      <c r="AL11" s="66" t="s">
        <v>131</v>
      </c>
      <c r="AM11" s="66" t="s">
        <v>131</v>
      </c>
      <c r="AN11" s="66" t="s">
        <v>37</v>
      </c>
      <c r="AO11" s="66" t="s">
        <v>131</v>
      </c>
      <c r="AP11" s="66" t="s">
        <v>131</v>
      </c>
      <c r="AQ11" s="66" t="s">
        <v>40</v>
      </c>
      <c r="AR11" s="66" t="s">
        <v>131</v>
      </c>
      <c r="AS11" s="66" t="e">
        <v>#REF!</v>
      </c>
      <c r="AT11" s="117"/>
      <c r="AU11" s="117"/>
      <c r="AV11" s="90"/>
      <c r="AW11" s="226"/>
      <c r="AX11" s="15"/>
      <c r="AY11" s="6"/>
      <c r="AZ11" s="6"/>
      <c r="BA11" s="146"/>
    </row>
    <row r="12" spans="1:53" ht="12.75" customHeight="1">
      <c r="A12" s="47">
        <v>6</v>
      </c>
      <c r="B12" s="60">
        <v>6</v>
      </c>
      <c r="C12" s="15"/>
      <c r="D12" s="150"/>
      <c r="E12" s="124"/>
      <c r="F12" s="124"/>
      <c r="G12" s="150"/>
      <c r="H12" s="10"/>
      <c r="I12" s="10"/>
      <c r="J12" s="10"/>
      <c r="K12" s="10"/>
      <c r="L12" s="10"/>
      <c r="M12" s="10"/>
      <c r="N12" s="10"/>
      <c r="O12" s="124"/>
      <c r="P12" s="150"/>
      <c r="Q12" s="10"/>
      <c r="R12" s="10"/>
      <c r="S12" s="124"/>
      <c r="T12" s="10"/>
      <c r="U12" s="10"/>
      <c r="V12" s="62"/>
      <c r="W12" s="39">
        <v>4</v>
      </c>
      <c r="X12" s="41">
        <v>0</v>
      </c>
      <c r="Y12" s="63">
        <v>0</v>
      </c>
      <c r="Z12" s="64">
        <v>0</v>
      </c>
      <c r="AA12" s="64">
        <v>10</v>
      </c>
      <c r="AB12" s="65">
        <v>3</v>
      </c>
      <c r="AC12" s="66" t="s">
        <v>2</v>
      </c>
      <c r="AD12" s="66" t="s">
        <v>131</v>
      </c>
      <c r="AE12" s="66" t="s">
        <v>131</v>
      </c>
      <c r="AF12" s="66" t="s">
        <v>5</v>
      </c>
      <c r="AG12" s="66" t="s">
        <v>131</v>
      </c>
      <c r="AH12" s="66" t="s">
        <v>131</v>
      </c>
      <c r="AI12" s="66" t="s">
        <v>131</v>
      </c>
      <c r="AJ12" s="66" t="s">
        <v>131</v>
      </c>
      <c r="AK12" s="66" t="s">
        <v>131</v>
      </c>
      <c r="AL12" s="66" t="s">
        <v>131</v>
      </c>
      <c r="AM12" s="66" t="s">
        <v>131</v>
      </c>
      <c r="AN12" s="66" t="s">
        <v>37</v>
      </c>
      <c r="AO12" s="66" t="s">
        <v>131</v>
      </c>
      <c r="AP12" s="66" t="s">
        <v>131</v>
      </c>
      <c r="AQ12" s="66" t="s">
        <v>40</v>
      </c>
      <c r="AR12" s="66" t="s">
        <v>131</v>
      </c>
      <c r="AS12" s="66" t="e">
        <v>#REF!</v>
      </c>
      <c r="AT12" s="117"/>
      <c r="AU12" s="117"/>
      <c r="AV12" s="90"/>
      <c r="AW12" s="222" t="s">
        <v>23</v>
      </c>
      <c r="AX12" s="161"/>
      <c r="AY12" s="142"/>
      <c r="AZ12" s="142"/>
      <c r="BA12" s="139"/>
    </row>
    <row r="13" spans="1:53" ht="12.75">
      <c r="A13" s="47">
        <v>7</v>
      </c>
      <c r="B13" s="60">
        <v>7</v>
      </c>
      <c r="C13" s="15"/>
      <c r="D13" s="150"/>
      <c r="E13" s="124"/>
      <c r="F13" s="124"/>
      <c r="G13" s="150"/>
      <c r="H13" s="10"/>
      <c r="I13" s="10"/>
      <c r="J13" s="10"/>
      <c r="K13" s="10"/>
      <c r="L13" s="10"/>
      <c r="M13" s="10"/>
      <c r="N13" s="10"/>
      <c r="O13" s="124"/>
      <c r="P13" s="150"/>
      <c r="Q13" s="10"/>
      <c r="R13" s="10"/>
      <c r="S13" s="124"/>
      <c r="T13" s="10"/>
      <c r="U13" s="10"/>
      <c r="V13" s="62"/>
      <c r="W13" s="39">
        <v>3</v>
      </c>
      <c r="X13" s="41">
        <v>0</v>
      </c>
      <c r="Y13" s="63">
        <v>1</v>
      </c>
      <c r="Z13" s="64">
        <v>0</v>
      </c>
      <c r="AA13" s="64">
        <v>7</v>
      </c>
      <c r="AB13" s="65">
        <v>5</v>
      </c>
      <c r="AC13" s="66" t="s">
        <v>2</v>
      </c>
      <c r="AD13" s="66" t="s">
        <v>131</v>
      </c>
      <c r="AE13" s="66" t="s">
        <v>4</v>
      </c>
      <c r="AF13" s="66" t="s">
        <v>5</v>
      </c>
      <c r="AG13" s="66" t="s">
        <v>131</v>
      </c>
      <c r="AH13" s="66" t="s">
        <v>131</v>
      </c>
      <c r="AI13" s="66" t="s">
        <v>131</v>
      </c>
      <c r="AJ13" s="66" t="s">
        <v>131</v>
      </c>
      <c r="AK13" s="66" t="s">
        <v>131</v>
      </c>
      <c r="AL13" s="66" t="s">
        <v>131</v>
      </c>
      <c r="AM13" s="66" t="s">
        <v>131</v>
      </c>
      <c r="AN13" s="66" t="s">
        <v>37</v>
      </c>
      <c r="AO13" s="66" t="s">
        <v>131</v>
      </c>
      <c r="AP13" s="66" t="s">
        <v>131</v>
      </c>
      <c r="AQ13" s="66" t="s">
        <v>40</v>
      </c>
      <c r="AR13" s="66" t="s">
        <v>131</v>
      </c>
      <c r="AS13" s="66" t="e">
        <v>#REF!</v>
      </c>
      <c r="AT13" s="117"/>
      <c r="AU13" s="117"/>
      <c r="AV13" s="90"/>
      <c r="AW13" s="223"/>
      <c r="AX13" s="15"/>
      <c r="AY13" s="6"/>
      <c r="AZ13" s="6"/>
      <c r="BA13" s="146"/>
    </row>
    <row r="14" spans="1:53" ht="12.75">
      <c r="A14" s="47">
        <v>8</v>
      </c>
      <c r="B14" s="60">
        <v>8</v>
      </c>
      <c r="C14" s="15"/>
      <c r="D14" s="150"/>
      <c r="E14" s="124"/>
      <c r="F14" s="124"/>
      <c r="G14" s="150"/>
      <c r="H14" s="10"/>
      <c r="I14" s="10"/>
      <c r="J14" s="10"/>
      <c r="K14" s="10"/>
      <c r="L14" s="10"/>
      <c r="M14" s="10"/>
      <c r="N14" s="10"/>
      <c r="O14" s="124"/>
      <c r="P14" s="150"/>
      <c r="Q14" s="10"/>
      <c r="R14" s="10"/>
      <c r="S14" s="124"/>
      <c r="T14" s="10"/>
      <c r="U14" s="10"/>
      <c r="V14" s="62"/>
      <c r="W14" s="39">
        <v>4</v>
      </c>
      <c r="X14" s="41">
        <v>0</v>
      </c>
      <c r="Y14" s="63">
        <v>0</v>
      </c>
      <c r="Z14" s="64">
        <v>0</v>
      </c>
      <c r="AA14" s="64">
        <v>8</v>
      </c>
      <c r="AB14" s="65">
        <v>5</v>
      </c>
      <c r="AC14" s="66" t="s">
        <v>2</v>
      </c>
      <c r="AD14" s="66" t="s">
        <v>131</v>
      </c>
      <c r="AE14" s="66" t="s">
        <v>131</v>
      </c>
      <c r="AF14" s="66" t="s">
        <v>5</v>
      </c>
      <c r="AG14" s="66" t="s">
        <v>131</v>
      </c>
      <c r="AH14" s="66" t="s">
        <v>131</v>
      </c>
      <c r="AI14" s="66" t="s">
        <v>131</v>
      </c>
      <c r="AJ14" s="66" t="s">
        <v>131</v>
      </c>
      <c r="AK14" s="66" t="s">
        <v>131</v>
      </c>
      <c r="AL14" s="66" t="s">
        <v>131</v>
      </c>
      <c r="AM14" s="66" t="s">
        <v>131</v>
      </c>
      <c r="AN14" s="66" t="s">
        <v>37</v>
      </c>
      <c r="AO14" s="66" t="s">
        <v>131</v>
      </c>
      <c r="AP14" s="66" t="s">
        <v>131</v>
      </c>
      <c r="AQ14" s="66" t="s">
        <v>40</v>
      </c>
      <c r="AR14" s="66" t="s">
        <v>131</v>
      </c>
      <c r="AS14" s="66" t="e">
        <v>#REF!</v>
      </c>
      <c r="AT14" s="117"/>
      <c r="AU14" s="117"/>
      <c r="AV14" s="90"/>
      <c r="AW14" s="223"/>
      <c r="AX14" s="15"/>
      <c r="AY14" s="145"/>
      <c r="AZ14" s="145"/>
      <c r="BA14" s="145"/>
    </row>
    <row r="15" spans="1:53" ht="12.75">
      <c r="A15" s="47">
        <v>9</v>
      </c>
      <c r="B15" s="60">
        <v>9</v>
      </c>
      <c r="C15" s="15"/>
      <c r="D15" s="150"/>
      <c r="E15" s="124"/>
      <c r="F15" s="124"/>
      <c r="G15" s="150"/>
      <c r="H15" s="10"/>
      <c r="I15" s="10"/>
      <c r="J15" s="10"/>
      <c r="K15" s="10"/>
      <c r="L15" s="10"/>
      <c r="M15" s="10"/>
      <c r="N15" s="10"/>
      <c r="O15" s="124"/>
      <c r="P15" s="150"/>
      <c r="Q15" s="10"/>
      <c r="R15" s="10"/>
      <c r="S15" s="124"/>
      <c r="T15" s="10"/>
      <c r="U15" s="10"/>
      <c r="V15" s="62"/>
      <c r="W15" s="39">
        <v>3</v>
      </c>
      <c r="X15" s="41">
        <v>0</v>
      </c>
      <c r="Y15" s="63">
        <v>1</v>
      </c>
      <c r="Z15" s="64">
        <v>0</v>
      </c>
      <c r="AA15" s="64">
        <v>9</v>
      </c>
      <c r="AB15" s="65">
        <v>3</v>
      </c>
      <c r="AC15" s="66" t="s">
        <v>2</v>
      </c>
      <c r="AD15" s="66" t="s">
        <v>131</v>
      </c>
      <c r="AE15" s="66" t="s">
        <v>4</v>
      </c>
      <c r="AF15" s="66" t="s">
        <v>5</v>
      </c>
      <c r="AG15" s="66" t="s">
        <v>131</v>
      </c>
      <c r="AH15" s="66" t="s">
        <v>131</v>
      </c>
      <c r="AI15" s="66" t="s">
        <v>131</v>
      </c>
      <c r="AJ15" s="66" t="s">
        <v>131</v>
      </c>
      <c r="AK15" s="66" t="s">
        <v>131</v>
      </c>
      <c r="AL15" s="66" t="s">
        <v>131</v>
      </c>
      <c r="AM15" s="66" t="s">
        <v>131</v>
      </c>
      <c r="AN15" s="66" t="s">
        <v>37</v>
      </c>
      <c r="AO15" s="66" t="s">
        <v>131</v>
      </c>
      <c r="AP15" s="66" t="s">
        <v>131</v>
      </c>
      <c r="AQ15" s="66" t="s">
        <v>40</v>
      </c>
      <c r="AR15" s="66" t="s">
        <v>131</v>
      </c>
      <c r="AS15" s="66" t="e">
        <v>#REF!</v>
      </c>
      <c r="AT15" s="117"/>
      <c r="AU15" s="117"/>
      <c r="AV15" s="90"/>
      <c r="AW15" s="223"/>
      <c r="AX15" s="15"/>
      <c r="AY15" s="140"/>
      <c r="AZ15" s="140"/>
      <c r="BA15" s="141"/>
    </row>
    <row r="16" spans="1:53" ht="12.75">
      <c r="A16" s="47">
        <v>10</v>
      </c>
      <c r="B16" s="60">
        <v>10</v>
      </c>
      <c r="C16" s="15"/>
      <c r="D16" s="150"/>
      <c r="E16" s="124"/>
      <c r="F16" s="124"/>
      <c r="G16" s="150"/>
      <c r="H16" s="10"/>
      <c r="I16" s="10"/>
      <c r="J16" s="10"/>
      <c r="K16" s="10"/>
      <c r="L16" s="10"/>
      <c r="M16" s="10"/>
      <c r="N16" s="10"/>
      <c r="O16" s="124"/>
      <c r="P16" s="150"/>
      <c r="Q16" s="10"/>
      <c r="R16" s="10"/>
      <c r="S16" s="124"/>
      <c r="T16" s="10"/>
      <c r="U16" s="10"/>
      <c r="V16" s="62"/>
      <c r="W16" s="39">
        <v>4</v>
      </c>
      <c r="X16" s="41">
        <v>0</v>
      </c>
      <c r="Y16" s="63">
        <v>0</v>
      </c>
      <c r="Z16" s="64">
        <v>0</v>
      </c>
      <c r="AA16" s="64">
        <v>7</v>
      </c>
      <c r="AB16" s="65">
        <v>6</v>
      </c>
      <c r="AC16" s="66" t="s">
        <v>2</v>
      </c>
      <c r="AD16" s="66" t="s">
        <v>131</v>
      </c>
      <c r="AE16" s="66" t="s">
        <v>131</v>
      </c>
      <c r="AF16" s="66" t="s">
        <v>5</v>
      </c>
      <c r="AG16" s="66" t="s">
        <v>131</v>
      </c>
      <c r="AH16" s="66" t="s">
        <v>131</v>
      </c>
      <c r="AI16" s="66" t="s">
        <v>131</v>
      </c>
      <c r="AJ16" s="66" t="s">
        <v>131</v>
      </c>
      <c r="AK16" s="66" t="s">
        <v>131</v>
      </c>
      <c r="AL16" s="66" t="s">
        <v>131</v>
      </c>
      <c r="AM16" s="66" t="s">
        <v>131</v>
      </c>
      <c r="AN16" s="66" t="s">
        <v>37</v>
      </c>
      <c r="AO16" s="66" t="s">
        <v>131</v>
      </c>
      <c r="AP16" s="66" t="s">
        <v>131</v>
      </c>
      <c r="AQ16" s="66" t="s">
        <v>40</v>
      </c>
      <c r="AR16" s="66" t="s">
        <v>131</v>
      </c>
      <c r="AS16" s="66" t="e">
        <v>#REF!</v>
      </c>
      <c r="AT16" s="117"/>
      <c r="AU16" s="117"/>
      <c r="AV16" s="90"/>
      <c r="AW16" s="223"/>
      <c r="AX16" s="15"/>
      <c r="AY16" s="60"/>
      <c r="AZ16" s="60"/>
      <c r="BA16" s="60"/>
    </row>
    <row r="17" spans="1:53" ht="12.75">
      <c r="A17" s="47">
        <v>11</v>
      </c>
      <c r="B17" s="60">
        <v>11</v>
      </c>
      <c r="C17" s="120"/>
      <c r="D17" s="150"/>
      <c r="E17" s="124"/>
      <c r="F17" s="124"/>
      <c r="G17" s="150"/>
      <c r="H17" s="10"/>
      <c r="I17" s="10"/>
      <c r="J17" s="10"/>
      <c r="K17" s="10"/>
      <c r="L17" s="10"/>
      <c r="M17" s="10"/>
      <c r="N17" s="10"/>
      <c r="O17" s="124"/>
      <c r="P17" s="150"/>
      <c r="Q17" s="10"/>
      <c r="R17" s="10"/>
      <c r="S17" s="124"/>
      <c r="T17" s="10"/>
      <c r="U17" s="10"/>
      <c r="V17" s="62"/>
      <c r="W17" s="39">
        <v>3</v>
      </c>
      <c r="X17" s="41">
        <v>0</v>
      </c>
      <c r="Y17" s="63">
        <v>7</v>
      </c>
      <c r="Z17" s="64">
        <v>0</v>
      </c>
      <c r="AA17" s="64">
        <v>2</v>
      </c>
      <c r="AB17" s="65">
        <v>3</v>
      </c>
      <c r="AC17" s="66" t="s">
        <v>2</v>
      </c>
      <c r="AD17" s="66" t="s">
        <v>3</v>
      </c>
      <c r="AE17" s="66" t="s">
        <v>4</v>
      </c>
      <c r="AF17" s="66" t="s">
        <v>5</v>
      </c>
      <c r="AG17" s="66" t="s">
        <v>6</v>
      </c>
      <c r="AH17" s="66" t="s">
        <v>7</v>
      </c>
      <c r="AI17" s="66" t="s">
        <v>131</v>
      </c>
      <c r="AJ17" s="66" t="s">
        <v>9</v>
      </c>
      <c r="AK17" s="66" t="s">
        <v>10</v>
      </c>
      <c r="AL17" s="66" t="s">
        <v>131</v>
      </c>
      <c r="AM17" s="66" t="s">
        <v>131</v>
      </c>
      <c r="AN17" s="66" t="s">
        <v>37</v>
      </c>
      <c r="AO17" s="66" t="s">
        <v>131</v>
      </c>
      <c r="AP17" s="66" t="s">
        <v>39</v>
      </c>
      <c r="AQ17" s="66" t="s">
        <v>40</v>
      </c>
      <c r="AR17" s="66" t="s">
        <v>131</v>
      </c>
      <c r="AS17" s="66" t="e">
        <v>#REF!</v>
      </c>
      <c r="AT17" s="117"/>
      <c r="AU17" s="117"/>
      <c r="AV17" s="90"/>
      <c r="AW17" s="223" t="s">
        <v>24</v>
      </c>
      <c r="AX17" s="15"/>
      <c r="AY17" s="6"/>
      <c r="AZ17" s="6"/>
      <c r="BA17" s="146"/>
    </row>
    <row r="18" spans="1:53" ht="12.75">
      <c r="A18" s="47">
        <v>12</v>
      </c>
      <c r="B18" s="60">
        <v>12</v>
      </c>
      <c r="C18" s="15"/>
      <c r="D18" s="150"/>
      <c r="E18" s="124"/>
      <c r="F18" s="124"/>
      <c r="G18" s="150"/>
      <c r="H18" s="10"/>
      <c r="I18" s="10"/>
      <c r="J18" s="10"/>
      <c r="K18" s="10"/>
      <c r="L18" s="10"/>
      <c r="M18" s="10"/>
      <c r="N18" s="10"/>
      <c r="O18" s="124"/>
      <c r="P18" s="150"/>
      <c r="Q18" s="10"/>
      <c r="R18" s="10"/>
      <c r="S18" s="124"/>
      <c r="T18" s="10"/>
      <c r="U18" s="10"/>
      <c r="V18" s="62"/>
      <c r="W18" s="39">
        <v>3</v>
      </c>
      <c r="X18" s="41">
        <v>0</v>
      </c>
      <c r="Y18" s="63">
        <v>4</v>
      </c>
      <c r="Z18" s="64">
        <v>0</v>
      </c>
      <c r="AA18" s="64">
        <v>7</v>
      </c>
      <c r="AB18" s="65">
        <v>2</v>
      </c>
      <c r="AC18" s="66" t="s">
        <v>2</v>
      </c>
      <c r="AD18" s="66" t="s">
        <v>3</v>
      </c>
      <c r="AE18" s="66" t="s">
        <v>4</v>
      </c>
      <c r="AF18" s="66" t="s">
        <v>5</v>
      </c>
      <c r="AG18" s="66" t="s">
        <v>131</v>
      </c>
      <c r="AH18" s="66" t="s">
        <v>131</v>
      </c>
      <c r="AI18" s="66" t="s">
        <v>131</v>
      </c>
      <c r="AJ18" s="66" t="s">
        <v>9</v>
      </c>
      <c r="AK18" s="66" t="s">
        <v>10</v>
      </c>
      <c r="AL18" s="66" t="s">
        <v>131</v>
      </c>
      <c r="AM18" s="66" t="s">
        <v>131</v>
      </c>
      <c r="AN18" s="66" t="s">
        <v>37</v>
      </c>
      <c r="AO18" s="66" t="s">
        <v>131</v>
      </c>
      <c r="AP18" s="66" t="s">
        <v>131</v>
      </c>
      <c r="AQ18" s="66" t="s">
        <v>40</v>
      </c>
      <c r="AR18" s="66" t="s">
        <v>131</v>
      </c>
      <c r="AS18" s="66" t="e">
        <v>#REF!</v>
      </c>
      <c r="AT18" s="117"/>
      <c r="AU18" s="117"/>
      <c r="AV18" s="90"/>
      <c r="AW18" s="223"/>
      <c r="AX18" s="15"/>
      <c r="AY18" s="6"/>
      <c r="AZ18" s="6"/>
      <c r="BA18" s="146"/>
    </row>
    <row r="19" spans="1:53" ht="12.75">
      <c r="A19" s="47">
        <v>13</v>
      </c>
      <c r="B19" s="60">
        <v>13</v>
      </c>
      <c r="C19" s="15"/>
      <c r="D19" s="150"/>
      <c r="E19" s="124"/>
      <c r="F19" s="124"/>
      <c r="G19" s="150"/>
      <c r="H19" s="10"/>
      <c r="I19" s="10"/>
      <c r="J19" s="10"/>
      <c r="K19" s="10"/>
      <c r="L19" s="10"/>
      <c r="M19" s="10"/>
      <c r="N19" s="10"/>
      <c r="O19" s="124"/>
      <c r="P19" s="150"/>
      <c r="Q19" s="10"/>
      <c r="R19" s="10"/>
      <c r="S19" s="124"/>
      <c r="T19" s="10"/>
      <c r="U19" s="10"/>
      <c r="V19" s="62"/>
      <c r="W19" s="39">
        <v>3</v>
      </c>
      <c r="X19" s="41">
        <v>0</v>
      </c>
      <c r="Y19" s="63">
        <v>4</v>
      </c>
      <c r="Z19" s="64">
        <v>0</v>
      </c>
      <c r="AA19" s="64">
        <v>6</v>
      </c>
      <c r="AB19" s="65">
        <v>3</v>
      </c>
      <c r="AC19" s="66" t="s">
        <v>2</v>
      </c>
      <c r="AD19" s="66" t="s">
        <v>131</v>
      </c>
      <c r="AE19" s="66" t="s">
        <v>4</v>
      </c>
      <c r="AF19" s="66" t="s">
        <v>5</v>
      </c>
      <c r="AG19" s="66" t="s">
        <v>6</v>
      </c>
      <c r="AH19" s="66" t="s">
        <v>7</v>
      </c>
      <c r="AI19" s="66" t="s">
        <v>131</v>
      </c>
      <c r="AJ19" s="66" t="s">
        <v>131</v>
      </c>
      <c r="AK19" s="66" t="s">
        <v>10</v>
      </c>
      <c r="AL19" s="66" t="s">
        <v>131</v>
      </c>
      <c r="AM19" s="66" t="s">
        <v>131</v>
      </c>
      <c r="AN19" s="66" t="s">
        <v>37</v>
      </c>
      <c r="AO19" s="66" t="s">
        <v>131</v>
      </c>
      <c r="AP19" s="66" t="s">
        <v>131</v>
      </c>
      <c r="AQ19" s="66" t="s">
        <v>40</v>
      </c>
      <c r="AR19" s="66" t="s">
        <v>131</v>
      </c>
      <c r="AS19" s="66" t="e">
        <v>#REF!</v>
      </c>
      <c r="AT19" s="117"/>
      <c r="AU19" s="117"/>
      <c r="AV19" s="90"/>
      <c r="AW19" s="223"/>
      <c r="AX19" s="15"/>
      <c r="AY19" s="157"/>
      <c r="AZ19" s="157"/>
      <c r="BA19" s="139"/>
    </row>
    <row r="20" spans="1:53" ht="12.75">
      <c r="A20" s="47">
        <v>14</v>
      </c>
      <c r="B20" s="60">
        <v>14</v>
      </c>
      <c r="C20" s="15"/>
      <c r="D20" s="150"/>
      <c r="E20" s="124"/>
      <c r="F20" s="124"/>
      <c r="G20" s="150"/>
      <c r="H20" s="10"/>
      <c r="I20" s="10"/>
      <c r="J20" s="10"/>
      <c r="K20" s="10"/>
      <c r="L20" s="10"/>
      <c r="M20" s="10"/>
      <c r="N20" s="10"/>
      <c r="O20" s="124"/>
      <c r="P20" s="150"/>
      <c r="Q20" s="10"/>
      <c r="R20" s="10"/>
      <c r="S20" s="124"/>
      <c r="T20" s="10"/>
      <c r="U20" s="10"/>
      <c r="V20" s="62"/>
      <c r="W20" s="39">
        <v>4</v>
      </c>
      <c r="X20" s="41">
        <v>0</v>
      </c>
      <c r="Y20" s="63">
        <v>0</v>
      </c>
      <c r="Z20" s="64">
        <v>0</v>
      </c>
      <c r="AA20" s="64">
        <v>5</v>
      </c>
      <c r="AB20" s="65">
        <v>8</v>
      </c>
      <c r="AC20" s="66" t="s">
        <v>2</v>
      </c>
      <c r="AD20" s="66" t="s">
        <v>131</v>
      </c>
      <c r="AE20" s="66" t="s">
        <v>131</v>
      </c>
      <c r="AF20" s="66" t="s">
        <v>5</v>
      </c>
      <c r="AG20" s="66" t="s">
        <v>131</v>
      </c>
      <c r="AH20" s="66" t="s">
        <v>131</v>
      </c>
      <c r="AI20" s="66" t="s">
        <v>131</v>
      </c>
      <c r="AJ20" s="66" t="s">
        <v>131</v>
      </c>
      <c r="AK20" s="66" t="s">
        <v>131</v>
      </c>
      <c r="AL20" s="66" t="s">
        <v>131</v>
      </c>
      <c r="AM20" s="66" t="s">
        <v>131</v>
      </c>
      <c r="AN20" s="66" t="s">
        <v>37</v>
      </c>
      <c r="AO20" s="66" t="s">
        <v>131</v>
      </c>
      <c r="AP20" s="66" t="s">
        <v>131</v>
      </c>
      <c r="AQ20" s="66" t="s">
        <v>40</v>
      </c>
      <c r="AR20" s="66" t="s">
        <v>131</v>
      </c>
      <c r="AS20" s="66" t="e">
        <v>#REF!</v>
      </c>
      <c r="AT20" s="117"/>
      <c r="AU20" s="117"/>
      <c r="AV20" s="90"/>
      <c r="AW20" s="223"/>
      <c r="AX20" s="15"/>
      <c r="AY20" s="60"/>
      <c r="AZ20" s="60"/>
      <c r="BA20" s="60"/>
    </row>
    <row r="21" spans="1:53" ht="12.75">
      <c r="A21" s="47">
        <v>15</v>
      </c>
      <c r="B21" s="60">
        <v>15</v>
      </c>
      <c r="C21" s="15"/>
      <c r="D21" s="150"/>
      <c r="E21" s="124"/>
      <c r="F21" s="124"/>
      <c r="G21" s="150"/>
      <c r="H21" s="10"/>
      <c r="I21" s="10"/>
      <c r="J21" s="10"/>
      <c r="K21" s="10"/>
      <c r="L21" s="10"/>
      <c r="M21" s="10"/>
      <c r="N21" s="10"/>
      <c r="O21" s="124"/>
      <c r="P21" s="150"/>
      <c r="Q21" s="10"/>
      <c r="R21" s="10"/>
      <c r="S21" s="124"/>
      <c r="T21" s="10"/>
      <c r="U21" s="10"/>
      <c r="V21" s="62"/>
      <c r="W21" s="39">
        <v>3</v>
      </c>
      <c r="X21" s="41">
        <v>0</v>
      </c>
      <c r="Y21" s="63">
        <v>6</v>
      </c>
      <c r="Z21" s="64">
        <v>0</v>
      </c>
      <c r="AA21" s="64">
        <v>3</v>
      </c>
      <c r="AB21" s="65">
        <v>4</v>
      </c>
      <c r="AC21" s="66" t="s">
        <v>2</v>
      </c>
      <c r="AD21" s="66" t="s">
        <v>3</v>
      </c>
      <c r="AE21" s="66" t="s">
        <v>4</v>
      </c>
      <c r="AF21" s="66" t="s">
        <v>5</v>
      </c>
      <c r="AG21" s="66" t="s">
        <v>6</v>
      </c>
      <c r="AH21" s="66" t="s">
        <v>7</v>
      </c>
      <c r="AI21" s="66" t="s">
        <v>131</v>
      </c>
      <c r="AJ21" s="66" t="s">
        <v>9</v>
      </c>
      <c r="AK21" s="66" t="s">
        <v>10</v>
      </c>
      <c r="AL21" s="66" t="s">
        <v>131</v>
      </c>
      <c r="AM21" s="66" t="s">
        <v>131</v>
      </c>
      <c r="AN21" s="66" t="s">
        <v>37</v>
      </c>
      <c r="AO21" s="66" t="s">
        <v>131</v>
      </c>
      <c r="AP21" s="66" t="s">
        <v>131</v>
      </c>
      <c r="AQ21" s="66" t="s">
        <v>40</v>
      </c>
      <c r="AR21" s="66" t="s">
        <v>131</v>
      </c>
      <c r="AS21" s="66" t="e">
        <v>#REF!</v>
      </c>
      <c r="AT21" s="117"/>
      <c r="AU21" s="117"/>
      <c r="AV21" s="90"/>
      <c r="AW21" s="223"/>
      <c r="AX21" s="15"/>
      <c r="AY21" s="60"/>
      <c r="AZ21" s="60"/>
      <c r="BA21" s="60"/>
    </row>
    <row r="22" spans="1:53" ht="12.75">
      <c r="A22" s="47">
        <v>16</v>
      </c>
      <c r="B22" s="60">
        <v>16</v>
      </c>
      <c r="C22" s="15"/>
      <c r="D22" s="150"/>
      <c r="E22" s="124"/>
      <c r="F22" s="124"/>
      <c r="G22" s="150"/>
      <c r="H22" s="10"/>
      <c r="I22" s="10"/>
      <c r="J22" s="10"/>
      <c r="K22" s="10"/>
      <c r="L22" s="10"/>
      <c r="M22" s="10"/>
      <c r="N22" s="10"/>
      <c r="O22" s="124"/>
      <c r="P22" s="150"/>
      <c r="Q22" s="10"/>
      <c r="R22" s="10"/>
      <c r="S22" s="124"/>
      <c r="T22" s="10"/>
      <c r="U22" s="10"/>
      <c r="V22" s="62"/>
      <c r="W22" s="39">
        <v>3</v>
      </c>
      <c r="X22" s="41">
        <v>0</v>
      </c>
      <c r="Y22" s="63">
        <v>5</v>
      </c>
      <c r="Z22" s="64">
        <v>0</v>
      </c>
      <c r="AA22" s="64">
        <v>5</v>
      </c>
      <c r="AB22" s="65">
        <v>3</v>
      </c>
      <c r="AC22" s="66" t="s">
        <v>2</v>
      </c>
      <c r="AD22" s="66" t="s">
        <v>3</v>
      </c>
      <c r="AE22" s="66" t="s">
        <v>131</v>
      </c>
      <c r="AF22" s="66" t="s">
        <v>5</v>
      </c>
      <c r="AG22" s="66" t="s">
        <v>6</v>
      </c>
      <c r="AH22" s="66" t="s">
        <v>7</v>
      </c>
      <c r="AI22" s="66" t="s">
        <v>131</v>
      </c>
      <c r="AJ22" s="66" t="s">
        <v>9</v>
      </c>
      <c r="AK22" s="66" t="s">
        <v>10</v>
      </c>
      <c r="AL22" s="66" t="s">
        <v>131</v>
      </c>
      <c r="AM22" s="66" t="s">
        <v>131</v>
      </c>
      <c r="AN22" s="66" t="s">
        <v>37</v>
      </c>
      <c r="AO22" s="66" t="s">
        <v>131</v>
      </c>
      <c r="AP22" s="66" t="s">
        <v>131</v>
      </c>
      <c r="AQ22" s="66" t="s">
        <v>40</v>
      </c>
      <c r="AR22" s="66" t="s">
        <v>131</v>
      </c>
      <c r="AS22" s="66" t="e">
        <v>#REF!</v>
      </c>
      <c r="AT22" s="117"/>
      <c r="AU22" s="117"/>
      <c r="AV22" s="90"/>
      <c r="AW22" s="223"/>
      <c r="AX22" s="15"/>
      <c r="AY22" s="147"/>
      <c r="AZ22" s="6"/>
      <c r="BA22" s="146"/>
    </row>
    <row r="23" spans="1:53" ht="12.75">
      <c r="A23" s="47">
        <v>17</v>
      </c>
      <c r="B23" s="60">
        <v>17</v>
      </c>
      <c r="C23" s="15"/>
      <c r="D23" s="150"/>
      <c r="E23" s="124"/>
      <c r="F23" s="124"/>
      <c r="G23" s="150"/>
      <c r="H23" s="10"/>
      <c r="I23" s="10"/>
      <c r="J23" s="10"/>
      <c r="K23" s="10"/>
      <c r="L23" s="10"/>
      <c r="M23" s="10"/>
      <c r="N23" s="10"/>
      <c r="O23" s="124"/>
      <c r="P23" s="150"/>
      <c r="Q23" s="10"/>
      <c r="R23" s="10"/>
      <c r="S23" s="124"/>
      <c r="T23" s="10"/>
      <c r="U23" s="10"/>
      <c r="V23" s="62"/>
      <c r="W23" s="39">
        <v>3</v>
      </c>
      <c r="X23" s="41">
        <v>0</v>
      </c>
      <c r="Y23" s="63">
        <v>1</v>
      </c>
      <c r="Z23" s="64">
        <v>0</v>
      </c>
      <c r="AA23" s="64">
        <v>10</v>
      </c>
      <c r="AB23" s="65">
        <v>2</v>
      </c>
      <c r="AC23" s="66" t="s">
        <v>2</v>
      </c>
      <c r="AD23" s="66" t="s">
        <v>131</v>
      </c>
      <c r="AE23" s="66" t="s">
        <v>131</v>
      </c>
      <c r="AF23" s="66" t="s">
        <v>5</v>
      </c>
      <c r="AG23" s="66" t="s">
        <v>131</v>
      </c>
      <c r="AH23" s="66" t="s">
        <v>131</v>
      </c>
      <c r="AI23" s="66" t="s">
        <v>131</v>
      </c>
      <c r="AJ23" s="66" t="s">
        <v>9</v>
      </c>
      <c r="AK23" s="66" t="s">
        <v>131</v>
      </c>
      <c r="AL23" s="66" t="s">
        <v>131</v>
      </c>
      <c r="AM23" s="66" t="s">
        <v>131</v>
      </c>
      <c r="AN23" s="66" t="s">
        <v>37</v>
      </c>
      <c r="AO23" s="66" t="s">
        <v>131</v>
      </c>
      <c r="AP23" s="66" t="s">
        <v>131</v>
      </c>
      <c r="AQ23" s="66" t="s">
        <v>40</v>
      </c>
      <c r="AR23" s="66" t="s">
        <v>131</v>
      </c>
      <c r="AS23" s="66" t="e">
        <v>#REF!</v>
      </c>
      <c r="AT23" s="117"/>
      <c r="AU23" s="117"/>
      <c r="AV23" s="90"/>
      <c r="AW23" s="223"/>
      <c r="AX23" s="15"/>
      <c r="AY23" s="6"/>
      <c r="AZ23" s="6"/>
      <c r="BA23" s="146"/>
    </row>
    <row r="24" spans="1:53" ht="12.75">
      <c r="A24" s="47">
        <v>18</v>
      </c>
      <c r="B24" s="60">
        <v>18</v>
      </c>
      <c r="C24" s="15"/>
      <c r="D24" s="150"/>
      <c r="E24" s="124"/>
      <c r="F24" s="124"/>
      <c r="G24" s="150"/>
      <c r="H24" s="10"/>
      <c r="I24" s="10"/>
      <c r="J24" s="10"/>
      <c r="K24" s="10"/>
      <c r="L24" s="10"/>
      <c r="M24" s="10"/>
      <c r="N24" s="10"/>
      <c r="O24" s="124"/>
      <c r="P24" s="150"/>
      <c r="Q24" s="10"/>
      <c r="R24" s="10"/>
      <c r="S24" s="124"/>
      <c r="T24" s="10"/>
      <c r="U24" s="10"/>
      <c r="V24" s="62"/>
      <c r="W24" s="39">
        <v>5</v>
      </c>
      <c r="X24" s="41">
        <v>0</v>
      </c>
      <c r="Y24" s="63">
        <v>0</v>
      </c>
      <c r="Z24" s="64">
        <v>0</v>
      </c>
      <c r="AA24" s="64">
        <v>0</v>
      </c>
      <c r="AB24" s="65">
        <v>13</v>
      </c>
      <c r="AC24" s="66" t="s">
        <v>2</v>
      </c>
      <c r="AD24" s="66" t="s">
        <v>131</v>
      </c>
      <c r="AE24" s="66" t="s">
        <v>131</v>
      </c>
      <c r="AF24" s="66" t="s">
        <v>5</v>
      </c>
      <c r="AG24" s="66" t="s">
        <v>131</v>
      </c>
      <c r="AH24" s="66" t="s">
        <v>131</v>
      </c>
      <c r="AI24" s="66" t="s">
        <v>131</v>
      </c>
      <c r="AJ24" s="66" t="s">
        <v>131</v>
      </c>
      <c r="AK24" s="66" t="s">
        <v>131</v>
      </c>
      <c r="AL24" s="66" t="s">
        <v>131</v>
      </c>
      <c r="AM24" s="66" t="s">
        <v>131</v>
      </c>
      <c r="AN24" s="66" t="s">
        <v>37</v>
      </c>
      <c r="AO24" s="66" t="s">
        <v>131</v>
      </c>
      <c r="AP24" s="66" t="s">
        <v>131</v>
      </c>
      <c r="AQ24" s="66" t="s">
        <v>40</v>
      </c>
      <c r="AR24" s="66" t="s">
        <v>131</v>
      </c>
      <c r="AS24" s="66" t="e">
        <v>#REF!</v>
      </c>
      <c r="AT24" s="117"/>
      <c r="AU24" s="117"/>
      <c r="AV24" s="90"/>
      <c r="AW24" s="223"/>
      <c r="AX24" s="15"/>
      <c r="AY24" s="6"/>
      <c r="AZ24" s="6"/>
      <c r="BA24" s="146"/>
    </row>
    <row r="25" spans="1:53" ht="12.75">
      <c r="A25" s="47">
        <v>19</v>
      </c>
      <c r="B25" s="60">
        <v>19</v>
      </c>
      <c r="C25" s="15"/>
      <c r="D25" s="150"/>
      <c r="E25" s="124"/>
      <c r="F25" s="124"/>
      <c r="G25" s="150"/>
      <c r="H25" s="10"/>
      <c r="I25" s="10"/>
      <c r="J25" s="10"/>
      <c r="K25" s="10"/>
      <c r="L25" s="10"/>
      <c r="M25" s="10"/>
      <c r="N25" s="10"/>
      <c r="O25" s="124"/>
      <c r="P25" s="150"/>
      <c r="Q25" s="10"/>
      <c r="R25" s="10"/>
      <c r="S25" s="124"/>
      <c r="T25" s="10"/>
      <c r="U25" s="10"/>
      <c r="V25" s="62"/>
      <c r="W25" s="39">
        <v>4</v>
      </c>
      <c r="X25" s="41">
        <v>0</v>
      </c>
      <c r="Y25" s="63">
        <v>0</v>
      </c>
      <c r="Z25" s="64">
        <v>0</v>
      </c>
      <c r="AA25" s="64">
        <v>2</v>
      </c>
      <c r="AB25" s="65">
        <v>11</v>
      </c>
      <c r="AC25" s="66" t="s">
        <v>2</v>
      </c>
      <c r="AD25" s="66" t="s">
        <v>131</v>
      </c>
      <c r="AE25" s="66" t="s">
        <v>131</v>
      </c>
      <c r="AF25" s="66" t="s">
        <v>5</v>
      </c>
      <c r="AG25" s="66" t="s">
        <v>131</v>
      </c>
      <c r="AH25" s="66" t="s">
        <v>131</v>
      </c>
      <c r="AI25" s="66" t="s">
        <v>131</v>
      </c>
      <c r="AJ25" s="66" t="s">
        <v>131</v>
      </c>
      <c r="AK25" s="66" t="s">
        <v>131</v>
      </c>
      <c r="AL25" s="66" t="s">
        <v>131</v>
      </c>
      <c r="AM25" s="66" t="s">
        <v>131</v>
      </c>
      <c r="AN25" s="66" t="s">
        <v>37</v>
      </c>
      <c r="AO25" s="66" t="s">
        <v>131</v>
      </c>
      <c r="AP25" s="66" t="s">
        <v>131</v>
      </c>
      <c r="AQ25" s="66" t="s">
        <v>40</v>
      </c>
      <c r="AR25" s="66" t="s">
        <v>131</v>
      </c>
      <c r="AS25" s="66" t="e">
        <v>#REF!</v>
      </c>
      <c r="AT25" s="117"/>
      <c r="AU25" s="117"/>
      <c r="AV25" s="90"/>
      <c r="AW25" s="223"/>
      <c r="AX25" s="15"/>
      <c r="AY25" s="6"/>
      <c r="AZ25" s="6"/>
      <c r="BA25" s="146"/>
    </row>
    <row r="26" spans="1:53" ht="12.75">
      <c r="A26" s="47">
        <v>20</v>
      </c>
      <c r="B26" s="60">
        <v>20</v>
      </c>
      <c r="C26" s="15"/>
      <c r="D26" s="150"/>
      <c r="E26" s="124"/>
      <c r="F26" s="124"/>
      <c r="G26" s="150"/>
      <c r="H26" s="10"/>
      <c r="I26" s="10"/>
      <c r="J26" s="10"/>
      <c r="K26" s="10"/>
      <c r="L26" s="10"/>
      <c r="M26" s="10"/>
      <c r="N26" s="10"/>
      <c r="O26" s="124"/>
      <c r="P26" s="150"/>
      <c r="Q26" s="10"/>
      <c r="R26" s="10"/>
      <c r="S26" s="124"/>
      <c r="T26" s="10"/>
      <c r="U26" s="10"/>
      <c r="V26" s="62"/>
      <c r="W26" s="39">
        <v>3</v>
      </c>
      <c r="X26" s="41">
        <v>0</v>
      </c>
      <c r="Y26" s="63">
        <v>4</v>
      </c>
      <c r="Z26" s="64">
        <v>0</v>
      </c>
      <c r="AA26" s="64">
        <v>3</v>
      </c>
      <c r="AB26" s="65">
        <v>6</v>
      </c>
      <c r="AC26" s="66" t="s">
        <v>2</v>
      </c>
      <c r="AD26" s="66" t="s">
        <v>3</v>
      </c>
      <c r="AE26" s="66" t="s">
        <v>4</v>
      </c>
      <c r="AF26" s="66" t="s">
        <v>5</v>
      </c>
      <c r="AG26" s="66" t="s">
        <v>131</v>
      </c>
      <c r="AH26" s="66" t="s">
        <v>131</v>
      </c>
      <c r="AI26" s="66" t="s">
        <v>131</v>
      </c>
      <c r="AJ26" s="66" t="s">
        <v>9</v>
      </c>
      <c r="AK26" s="66" t="s">
        <v>10</v>
      </c>
      <c r="AL26" s="66" t="s">
        <v>131</v>
      </c>
      <c r="AM26" s="66" t="s">
        <v>131</v>
      </c>
      <c r="AN26" s="66" t="s">
        <v>37</v>
      </c>
      <c r="AO26" s="66" t="s">
        <v>131</v>
      </c>
      <c r="AP26" s="66" t="s">
        <v>131</v>
      </c>
      <c r="AQ26" s="66" t="s">
        <v>40</v>
      </c>
      <c r="AR26" s="66" t="s">
        <v>131</v>
      </c>
      <c r="AS26" s="66" t="e">
        <v>#REF!</v>
      </c>
      <c r="AT26" s="117"/>
      <c r="AU26" s="117"/>
      <c r="AV26" s="90"/>
      <c r="AW26" s="223"/>
      <c r="AX26" s="15"/>
      <c r="AY26" s="138"/>
      <c r="AZ26" s="138"/>
      <c r="BA26" s="139"/>
    </row>
    <row r="27" spans="1:53" ht="12.75">
      <c r="A27" s="47">
        <v>21</v>
      </c>
      <c r="B27" s="61">
        <v>21</v>
      </c>
      <c r="C27" s="15"/>
      <c r="D27" s="150"/>
      <c r="E27" s="124"/>
      <c r="F27" s="124"/>
      <c r="G27" s="150"/>
      <c r="H27" s="10"/>
      <c r="I27" s="10"/>
      <c r="J27" s="10"/>
      <c r="K27" s="10"/>
      <c r="L27" s="10"/>
      <c r="M27" s="10"/>
      <c r="N27" s="10"/>
      <c r="O27" s="124"/>
      <c r="P27" s="150"/>
      <c r="Q27" s="10"/>
      <c r="R27" s="10"/>
      <c r="S27" s="124"/>
      <c r="T27" s="10"/>
      <c r="U27" s="10"/>
      <c r="V27" s="62"/>
      <c r="W27" s="39">
        <v>0</v>
      </c>
      <c r="X27" s="41">
        <v>0</v>
      </c>
      <c r="Y27" s="63">
        <v>3</v>
      </c>
      <c r="Z27" s="64">
        <v>0</v>
      </c>
      <c r="AA27" s="64">
        <v>6</v>
      </c>
      <c r="AB27" s="65">
        <v>4</v>
      </c>
      <c r="AC27" s="66" t="s">
        <v>2</v>
      </c>
      <c r="AD27" s="66" t="s">
        <v>3</v>
      </c>
      <c r="AE27" s="66" t="s">
        <v>131</v>
      </c>
      <c r="AF27" s="66" t="s">
        <v>5</v>
      </c>
      <c r="AG27" s="66" t="s">
        <v>6</v>
      </c>
      <c r="AH27" s="66" t="s">
        <v>7</v>
      </c>
      <c r="AI27" s="66" t="s">
        <v>131</v>
      </c>
      <c r="AJ27" s="66" t="s">
        <v>131</v>
      </c>
      <c r="AK27" s="66" t="s">
        <v>131</v>
      </c>
      <c r="AL27" s="66" t="s">
        <v>131</v>
      </c>
      <c r="AM27" s="66" t="s">
        <v>131</v>
      </c>
      <c r="AN27" s="66" t="s">
        <v>37</v>
      </c>
      <c r="AO27" s="66" t="s">
        <v>131</v>
      </c>
      <c r="AP27" s="66" t="s">
        <v>131</v>
      </c>
      <c r="AQ27" s="66" t="s">
        <v>40</v>
      </c>
      <c r="AR27" s="66" t="s">
        <v>131</v>
      </c>
      <c r="AS27" s="66" t="e">
        <v>#REF!</v>
      </c>
      <c r="AT27" s="117"/>
      <c r="AU27" s="117"/>
      <c r="AV27" s="90"/>
      <c r="AW27" s="223"/>
      <c r="AX27" s="15"/>
      <c r="AY27" s="6"/>
      <c r="AZ27" s="6"/>
      <c r="BA27" s="146"/>
    </row>
    <row r="28" spans="1:53" ht="12.75">
      <c r="A28" s="47">
        <v>22</v>
      </c>
      <c r="B28" s="61">
        <v>22</v>
      </c>
      <c r="C28" s="15"/>
      <c r="D28" s="150"/>
      <c r="E28" s="124"/>
      <c r="F28" s="124"/>
      <c r="G28" s="150"/>
      <c r="H28" s="10"/>
      <c r="I28" s="10"/>
      <c r="J28" s="10"/>
      <c r="K28" s="10"/>
      <c r="L28" s="10"/>
      <c r="M28" s="10"/>
      <c r="N28" s="10"/>
      <c r="O28" s="124"/>
      <c r="P28" s="150"/>
      <c r="Q28" s="10"/>
      <c r="R28" s="10"/>
      <c r="S28" s="124"/>
      <c r="T28" s="10"/>
      <c r="U28" s="10"/>
      <c r="V28" s="62"/>
      <c r="W28" s="39">
        <v>0</v>
      </c>
      <c r="X28" s="41">
        <v>0</v>
      </c>
      <c r="Y28" s="63">
        <v>0</v>
      </c>
      <c r="Z28" s="64">
        <v>0</v>
      </c>
      <c r="AA28" s="64">
        <v>6</v>
      </c>
      <c r="AB28" s="65">
        <v>7</v>
      </c>
      <c r="AC28" s="66" t="s">
        <v>2</v>
      </c>
      <c r="AD28" s="66" t="s">
        <v>131</v>
      </c>
      <c r="AE28" s="66" t="s">
        <v>131</v>
      </c>
      <c r="AF28" s="66" t="s">
        <v>5</v>
      </c>
      <c r="AG28" s="66" t="s">
        <v>131</v>
      </c>
      <c r="AH28" s="66" t="s">
        <v>131</v>
      </c>
      <c r="AI28" s="66" t="s">
        <v>131</v>
      </c>
      <c r="AJ28" s="66" t="s">
        <v>131</v>
      </c>
      <c r="AK28" s="66" t="s">
        <v>131</v>
      </c>
      <c r="AL28" s="66" t="s">
        <v>131</v>
      </c>
      <c r="AM28" s="66" t="s">
        <v>131</v>
      </c>
      <c r="AN28" s="66" t="s">
        <v>37</v>
      </c>
      <c r="AO28" s="66" t="s">
        <v>131</v>
      </c>
      <c r="AP28" s="66" t="s">
        <v>131</v>
      </c>
      <c r="AQ28" s="66" t="s">
        <v>40</v>
      </c>
      <c r="AR28" s="66" t="s">
        <v>131</v>
      </c>
      <c r="AS28" s="66" t="e">
        <v>#REF!</v>
      </c>
      <c r="AT28" s="117"/>
      <c r="AU28" s="117"/>
      <c r="AV28" s="90"/>
      <c r="AW28" s="223"/>
      <c r="AX28" s="15"/>
      <c r="AY28" s="6"/>
      <c r="AZ28" s="6"/>
      <c r="BA28" s="146"/>
    </row>
    <row r="29" spans="1:53" ht="12.75">
      <c r="A29" s="47">
        <v>23</v>
      </c>
      <c r="B29" s="61">
        <v>23</v>
      </c>
      <c r="C29" s="15"/>
      <c r="D29" s="150"/>
      <c r="E29" s="124"/>
      <c r="F29" s="124"/>
      <c r="G29" s="150"/>
      <c r="H29" s="10"/>
      <c r="I29" s="10"/>
      <c r="J29" s="10"/>
      <c r="K29" s="10"/>
      <c r="L29" s="10"/>
      <c r="M29" s="10"/>
      <c r="N29" s="10"/>
      <c r="O29" s="124"/>
      <c r="P29" s="150"/>
      <c r="Q29" s="10"/>
      <c r="R29" s="10"/>
      <c r="S29" s="124"/>
      <c r="T29" s="10"/>
      <c r="U29" s="10"/>
      <c r="V29" s="62"/>
      <c r="W29" s="39">
        <v>0</v>
      </c>
      <c r="X29" s="41">
        <v>0</v>
      </c>
      <c r="Y29" s="63">
        <v>0</v>
      </c>
      <c r="Z29" s="64">
        <v>0</v>
      </c>
      <c r="AA29" s="64">
        <v>9</v>
      </c>
      <c r="AB29" s="65">
        <v>4</v>
      </c>
      <c r="AC29" s="66" t="s">
        <v>2</v>
      </c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117"/>
      <c r="AU29" s="117"/>
      <c r="AV29" s="90"/>
      <c r="AW29" s="223"/>
      <c r="AX29" s="163"/>
      <c r="AY29" s="159"/>
      <c r="AZ29" s="159"/>
      <c r="BA29" s="159"/>
    </row>
    <row r="30" spans="1:53" ht="12.75" hidden="1">
      <c r="A30" s="47">
        <v>24</v>
      </c>
      <c r="B30" s="61">
        <v>24</v>
      </c>
      <c r="C30" s="15"/>
      <c r="D30" s="150" t="e">
        <f>AVERAGE(D7:D29)</f>
        <v>#DIV/0!</v>
      </c>
      <c r="E30" s="124"/>
      <c r="F30" s="10"/>
      <c r="G30" s="150"/>
      <c r="H30" s="10"/>
      <c r="I30" s="10"/>
      <c r="J30" s="10"/>
      <c r="K30" s="10"/>
      <c r="L30" s="10"/>
      <c r="M30" s="10"/>
      <c r="N30" s="10"/>
      <c r="O30" s="124"/>
      <c r="P30" s="156"/>
      <c r="Q30" s="10"/>
      <c r="R30" s="10"/>
      <c r="S30" s="124"/>
      <c r="T30" s="10"/>
      <c r="U30" s="10"/>
      <c r="V30" s="62" t="e">
        <f aca="true" t="shared" si="0" ref="V30:V36">SUM(D30:U30)/$B$1</f>
        <v>#DIV/0!</v>
      </c>
      <c r="W30" s="39">
        <v>0</v>
      </c>
      <c r="X30" s="41">
        <v>0</v>
      </c>
      <c r="Y30" s="63">
        <v>0</v>
      </c>
      <c r="Z30" s="64">
        <v>0</v>
      </c>
      <c r="AA30" s="64">
        <v>0</v>
      </c>
      <c r="AB30" s="65">
        <v>0</v>
      </c>
      <c r="AC30" s="66" t="s">
        <v>2</v>
      </c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117"/>
      <c r="AU30" s="117"/>
      <c r="AV30" s="90">
        <f aca="true" t="shared" si="1" ref="AV30:AV36">AT30+AU30</f>
        <v>0</v>
      </c>
      <c r="AW30" s="223"/>
      <c r="AX30" s="15" t="s">
        <v>132</v>
      </c>
      <c r="AY30" s="6"/>
      <c r="AZ30" s="6"/>
      <c r="BA30" s="146"/>
    </row>
    <row r="31" spans="1:53" ht="12.75" hidden="1">
      <c r="A31" s="47">
        <v>25</v>
      </c>
      <c r="B31" s="61">
        <v>25</v>
      </c>
      <c r="C31" s="15"/>
      <c r="D31" s="150"/>
      <c r="E31" s="124"/>
      <c r="F31" s="10"/>
      <c r="G31" s="150"/>
      <c r="H31" s="10"/>
      <c r="I31" s="10"/>
      <c r="J31" s="10"/>
      <c r="K31" s="10"/>
      <c r="L31" s="10"/>
      <c r="M31" s="10"/>
      <c r="N31" s="10"/>
      <c r="O31" s="124"/>
      <c r="P31" s="156"/>
      <c r="Q31" s="10"/>
      <c r="R31" s="10"/>
      <c r="S31" s="124"/>
      <c r="T31" s="10"/>
      <c r="U31" s="10"/>
      <c r="V31" s="62">
        <f t="shared" si="0"/>
        <v>0</v>
      </c>
      <c r="W31" s="39">
        <v>0</v>
      </c>
      <c r="X31" s="41">
        <v>0</v>
      </c>
      <c r="Y31" s="63">
        <v>0</v>
      </c>
      <c r="Z31" s="64">
        <v>0</v>
      </c>
      <c r="AA31" s="64">
        <v>0</v>
      </c>
      <c r="AB31" s="65">
        <v>0</v>
      </c>
      <c r="AC31" s="66" t="s">
        <v>2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117"/>
      <c r="AU31" s="117"/>
      <c r="AV31" s="90">
        <f t="shared" si="1"/>
        <v>0</v>
      </c>
      <c r="AW31" s="223"/>
      <c r="AX31" s="133"/>
      <c r="AY31" s="6"/>
      <c r="AZ31" s="6"/>
      <c r="BA31" s="146"/>
    </row>
    <row r="32" spans="1:53" ht="12.75" hidden="1">
      <c r="A32" s="47">
        <v>26</v>
      </c>
      <c r="B32" s="61">
        <v>26</v>
      </c>
      <c r="C32" s="15"/>
      <c r="D32" s="150"/>
      <c r="E32" s="124"/>
      <c r="F32" s="10"/>
      <c r="G32" s="150"/>
      <c r="H32" s="10"/>
      <c r="I32" s="10"/>
      <c r="J32" s="10"/>
      <c r="K32" s="10"/>
      <c r="L32" s="10"/>
      <c r="M32" s="10"/>
      <c r="N32" s="10"/>
      <c r="O32" s="124"/>
      <c r="P32" s="156"/>
      <c r="Q32" s="10"/>
      <c r="R32" s="10"/>
      <c r="S32" s="124"/>
      <c r="T32" s="10"/>
      <c r="U32" s="10"/>
      <c r="V32" s="62">
        <f t="shared" si="0"/>
        <v>0</v>
      </c>
      <c r="W32" s="39">
        <v>0</v>
      </c>
      <c r="X32" s="41">
        <v>0</v>
      </c>
      <c r="Y32" s="63">
        <v>0</v>
      </c>
      <c r="Z32" s="64">
        <v>0</v>
      </c>
      <c r="AA32" s="64">
        <v>0</v>
      </c>
      <c r="AB32" s="65">
        <v>0</v>
      </c>
      <c r="AC32" s="66" t="s">
        <v>2</v>
      </c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117"/>
      <c r="AU32" s="117"/>
      <c r="AV32" s="90">
        <f t="shared" si="1"/>
        <v>0</v>
      </c>
      <c r="AW32" s="223"/>
      <c r="AX32" s="15"/>
      <c r="AY32" s="6"/>
      <c r="AZ32" s="6"/>
      <c r="BA32" s="146"/>
    </row>
    <row r="33" spans="1:53" ht="12.75" hidden="1">
      <c r="A33" s="47">
        <v>27</v>
      </c>
      <c r="B33" s="61">
        <v>27</v>
      </c>
      <c r="C33" s="15"/>
      <c r="D33" s="150"/>
      <c r="E33" s="124"/>
      <c r="F33" s="10"/>
      <c r="G33" s="150"/>
      <c r="H33" s="10"/>
      <c r="I33" s="10"/>
      <c r="J33" s="10"/>
      <c r="K33" s="10"/>
      <c r="L33" s="10"/>
      <c r="M33" s="10"/>
      <c r="N33" s="10"/>
      <c r="O33" s="124"/>
      <c r="P33" s="156"/>
      <c r="Q33" s="10"/>
      <c r="R33" s="10"/>
      <c r="S33" s="124"/>
      <c r="T33" s="10"/>
      <c r="U33" s="10"/>
      <c r="V33" s="62">
        <f t="shared" si="0"/>
        <v>0</v>
      </c>
      <c r="W33" s="39">
        <v>0</v>
      </c>
      <c r="X33" s="41">
        <v>0</v>
      </c>
      <c r="Y33" s="63">
        <v>0</v>
      </c>
      <c r="Z33" s="64">
        <v>0</v>
      </c>
      <c r="AA33" s="64">
        <v>0</v>
      </c>
      <c r="AB33" s="65">
        <v>0</v>
      </c>
      <c r="AC33" s="66" t="s">
        <v>2</v>
      </c>
      <c r="AD33" s="66" t="s">
        <v>3</v>
      </c>
      <c r="AE33" s="66" t="s">
        <v>4</v>
      </c>
      <c r="AF33" s="66" t="s">
        <v>5</v>
      </c>
      <c r="AG33" s="66" t="s">
        <v>6</v>
      </c>
      <c r="AH33" s="66" t="s">
        <v>7</v>
      </c>
      <c r="AI33" s="66" t="s">
        <v>8</v>
      </c>
      <c r="AJ33" s="66" t="s">
        <v>9</v>
      </c>
      <c r="AK33" s="66" t="s">
        <v>10</v>
      </c>
      <c r="AL33" s="66" t="s">
        <v>35</v>
      </c>
      <c r="AM33" s="66" t="s">
        <v>36</v>
      </c>
      <c r="AN33" s="66" t="s">
        <v>37</v>
      </c>
      <c r="AO33" s="66" t="s">
        <v>38</v>
      </c>
      <c r="AP33" s="66" t="s">
        <v>39</v>
      </c>
      <c r="AQ33" s="66" t="s">
        <v>40</v>
      </c>
      <c r="AR33" s="66" t="s">
        <v>41</v>
      </c>
      <c r="AS33" s="66" t="e">
        <v>#REF!</v>
      </c>
      <c r="AT33" s="8"/>
      <c r="AU33" s="8"/>
      <c r="AV33" s="90">
        <f t="shared" si="1"/>
        <v>0</v>
      </c>
      <c r="AW33" s="223"/>
      <c r="AX33" s="133"/>
      <c r="AY33" s="6"/>
      <c r="AZ33" s="6"/>
      <c r="BA33" s="146"/>
    </row>
    <row r="34" spans="1:53" ht="12.75" hidden="1">
      <c r="A34" s="47">
        <v>28</v>
      </c>
      <c r="B34" s="61">
        <v>28</v>
      </c>
      <c r="C34" s="15"/>
      <c r="D34" s="150"/>
      <c r="E34" s="124"/>
      <c r="F34" s="10"/>
      <c r="G34" s="150"/>
      <c r="H34" s="10"/>
      <c r="I34" s="10"/>
      <c r="J34" s="10"/>
      <c r="K34" s="10"/>
      <c r="L34" s="10"/>
      <c r="M34" s="10"/>
      <c r="N34" s="10"/>
      <c r="O34" s="124"/>
      <c r="P34" s="156"/>
      <c r="Q34" s="10"/>
      <c r="R34" s="10"/>
      <c r="S34" s="124"/>
      <c r="T34" s="10"/>
      <c r="U34" s="10"/>
      <c r="V34" s="62">
        <f t="shared" si="0"/>
        <v>0</v>
      </c>
      <c r="W34" s="39">
        <v>0</v>
      </c>
      <c r="X34" s="41">
        <v>0</v>
      </c>
      <c r="Y34" s="63">
        <v>0</v>
      </c>
      <c r="Z34" s="64">
        <v>0</v>
      </c>
      <c r="AA34" s="64">
        <v>0</v>
      </c>
      <c r="AB34" s="65">
        <v>0</v>
      </c>
      <c r="AC34" s="66" t="s">
        <v>2</v>
      </c>
      <c r="AD34" s="66" t="s">
        <v>3</v>
      </c>
      <c r="AE34" s="66" t="s">
        <v>4</v>
      </c>
      <c r="AF34" s="66" t="s">
        <v>5</v>
      </c>
      <c r="AG34" s="66" t="s">
        <v>6</v>
      </c>
      <c r="AH34" s="66" t="s">
        <v>7</v>
      </c>
      <c r="AI34" s="66" t="s">
        <v>8</v>
      </c>
      <c r="AJ34" s="66" t="s">
        <v>9</v>
      </c>
      <c r="AK34" s="66" t="s">
        <v>10</v>
      </c>
      <c r="AL34" s="66" t="s">
        <v>35</v>
      </c>
      <c r="AM34" s="66" t="s">
        <v>36</v>
      </c>
      <c r="AN34" s="66" t="s">
        <v>37</v>
      </c>
      <c r="AO34" s="66" t="s">
        <v>38</v>
      </c>
      <c r="AP34" s="66" t="s">
        <v>39</v>
      </c>
      <c r="AQ34" s="66" t="s">
        <v>40</v>
      </c>
      <c r="AR34" s="66" t="s">
        <v>41</v>
      </c>
      <c r="AS34" s="66" t="e">
        <v>#REF!</v>
      </c>
      <c r="AT34" s="8"/>
      <c r="AU34" s="8"/>
      <c r="AV34" s="90">
        <f t="shared" si="1"/>
        <v>0</v>
      </c>
      <c r="AW34" s="223"/>
      <c r="AX34" s="15"/>
      <c r="AY34" s="6"/>
      <c r="AZ34" s="6"/>
      <c r="BA34" s="146"/>
    </row>
    <row r="35" spans="1:53" ht="12.75" hidden="1">
      <c r="A35" s="47">
        <v>29</v>
      </c>
      <c r="B35" s="61">
        <v>29</v>
      </c>
      <c r="C35" s="15"/>
      <c r="D35" s="150"/>
      <c r="E35" s="124"/>
      <c r="F35" s="10"/>
      <c r="G35" s="150"/>
      <c r="H35" s="10"/>
      <c r="I35" s="10"/>
      <c r="J35" s="10"/>
      <c r="K35" s="10"/>
      <c r="L35" s="10"/>
      <c r="M35" s="10"/>
      <c r="N35" s="10"/>
      <c r="O35" s="124"/>
      <c r="P35" s="156"/>
      <c r="Q35" s="10"/>
      <c r="R35" s="10"/>
      <c r="S35" s="124"/>
      <c r="T35" s="10"/>
      <c r="U35" s="10"/>
      <c r="V35" s="62">
        <f t="shared" si="0"/>
        <v>0</v>
      </c>
      <c r="W35" s="39">
        <v>0</v>
      </c>
      <c r="X35" s="41">
        <v>0</v>
      </c>
      <c r="Y35" s="63">
        <v>0</v>
      </c>
      <c r="Z35" s="64">
        <v>0</v>
      </c>
      <c r="AA35" s="64">
        <v>0</v>
      </c>
      <c r="AB35" s="65">
        <v>0</v>
      </c>
      <c r="AC35" s="66" t="s">
        <v>2</v>
      </c>
      <c r="AD35" s="66" t="s">
        <v>3</v>
      </c>
      <c r="AE35" s="66" t="s">
        <v>4</v>
      </c>
      <c r="AF35" s="66" t="s">
        <v>5</v>
      </c>
      <c r="AG35" s="66" t="s">
        <v>6</v>
      </c>
      <c r="AH35" s="66" t="s">
        <v>7</v>
      </c>
      <c r="AI35" s="66" t="s">
        <v>8</v>
      </c>
      <c r="AJ35" s="66" t="s">
        <v>9</v>
      </c>
      <c r="AK35" s="66" t="s">
        <v>10</v>
      </c>
      <c r="AL35" s="66" t="s">
        <v>35</v>
      </c>
      <c r="AM35" s="66" t="s">
        <v>36</v>
      </c>
      <c r="AN35" s="66" t="s">
        <v>37</v>
      </c>
      <c r="AO35" s="66" t="s">
        <v>38</v>
      </c>
      <c r="AP35" s="66" t="s">
        <v>39</v>
      </c>
      <c r="AQ35" s="66" t="s">
        <v>40</v>
      </c>
      <c r="AR35" s="66" t="s">
        <v>41</v>
      </c>
      <c r="AS35" s="66" t="e">
        <v>#REF!</v>
      </c>
      <c r="AT35" s="8"/>
      <c r="AU35" s="8"/>
      <c r="AV35" s="90">
        <f t="shared" si="1"/>
        <v>0</v>
      </c>
      <c r="AW35" s="223"/>
      <c r="AX35" s="68"/>
      <c r="AY35" s="6"/>
      <c r="AZ35" s="6"/>
      <c r="BA35" s="146"/>
    </row>
    <row r="36" spans="1:53" ht="12.75" hidden="1">
      <c r="A36" s="47">
        <v>30</v>
      </c>
      <c r="B36" s="61">
        <v>30</v>
      </c>
      <c r="C36" s="15"/>
      <c r="D36" s="150"/>
      <c r="E36" s="124"/>
      <c r="F36" s="10"/>
      <c r="G36" s="150"/>
      <c r="H36" s="10"/>
      <c r="I36" s="10"/>
      <c r="J36" s="10"/>
      <c r="K36" s="10"/>
      <c r="L36" s="10"/>
      <c r="M36" s="10"/>
      <c r="N36" s="10"/>
      <c r="O36" s="124"/>
      <c r="P36" s="156"/>
      <c r="Q36" s="10"/>
      <c r="R36" s="10"/>
      <c r="S36" s="124"/>
      <c r="T36" s="10"/>
      <c r="U36" s="10"/>
      <c r="V36" s="62">
        <f t="shared" si="0"/>
        <v>0</v>
      </c>
      <c r="W36" s="39">
        <v>0</v>
      </c>
      <c r="X36" s="41">
        <v>0</v>
      </c>
      <c r="Y36" s="63">
        <v>0</v>
      </c>
      <c r="Z36" s="64">
        <v>0</v>
      </c>
      <c r="AA36" s="64">
        <v>0</v>
      </c>
      <c r="AB36" s="65">
        <v>0</v>
      </c>
      <c r="AC36" s="66" t="s">
        <v>2</v>
      </c>
      <c r="AD36" s="66" t="s">
        <v>3</v>
      </c>
      <c r="AE36" s="66" t="s">
        <v>4</v>
      </c>
      <c r="AF36" s="66" t="s">
        <v>5</v>
      </c>
      <c r="AG36" s="66" t="s">
        <v>6</v>
      </c>
      <c r="AH36" s="66" t="s">
        <v>7</v>
      </c>
      <c r="AI36" s="66" t="s">
        <v>8</v>
      </c>
      <c r="AJ36" s="66" t="s">
        <v>9</v>
      </c>
      <c r="AK36" s="66" t="s">
        <v>10</v>
      </c>
      <c r="AL36" s="66" t="s">
        <v>35</v>
      </c>
      <c r="AM36" s="66" t="s">
        <v>36</v>
      </c>
      <c r="AN36" s="66" t="s">
        <v>37</v>
      </c>
      <c r="AO36" s="66" t="s">
        <v>38</v>
      </c>
      <c r="AP36" s="66" t="s">
        <v>39</v>
      </c>
      <c r="AQ36" s="66" t="s">
        <v>40</v>
      </c>
      <c r="AR36" s="66" t="s">
        <v>41</v>
      </c>
      <c r="AS36" s="66" t="e">
        <v>#REF!</v>
      </c>
      <c r="AT36" s="8"/>
      <c r="AU36" s="8"/>
      <c r="AV36" s="90">
        <f t="shared" si="1"/>
        <v>0</v>
      </c>
      <c r="AW36" s="223"/>
      <c r="AX36" s="9"/>
      <c r="AY36" s="148"/>
      <c r="AZ36" s="148"/>
      <c r="BA36" s="149"/>
    </row>
    <row r="37" spans="2:53" s="56" customFormat="1" ht="12.75" customHeight="1">
      <c r="B37" s="71"/>
      <c r="C37" s="72" t="s">
        <v>42</v>
      </c>
      <c r="D37" s="153" t="e">
        <f aca="true" t="shared" si="2" ref="D37:L37">AVERAGE(D7:D29)</f>
        <v>#DIV/0!</v>
      </c>
      <c r="E37" s="162" t="e">
        <f t="shared" si="2"/>
        <v>#DIV/0!</v>
      </c>
      <c r="F37" s="125" t="e">
        <f t="shared" si="2"/>
        <v>#DIV/0!</v>
      </c>
      <c r="G37" s="153" t="e">
        <f t="shared" si="2"/>
        <v>#DIV/0!</v>
      </c>
      <c r="H37" s="73" t="e">
        <f t="shared" si="2"/>
        <v>#DIV/0!</v>
      </c>
      <c r="I37" s="73" t="e">
        <f t="shared" si="2"/>
        <v>#DIV/0!</v>
      </c>
      <c r="J37" s="73" t="e">
        <f t="shared" si="2"/>
        <v>#DIV/0!</v>
      </c>
      <c r="K37" s="73" t="e">
        <f t="shared" si="2"/>
        <v>#DIV/0!</v>
      </c>
      <c r="L37" s="73" t="e">
        <f t="shared" si="2"/>
        <v>#DIV/0!</v>
      </c>
      <c r="M37" s="73" t="e">
        <f>AVERAGE(V7:V29)</f>
        <v>#DIV/0!</v>
      </c>
      <c r="N37" s="73" t="e">
        <f aca="true" t="shared" si="3" ref="N37:V37">AVERAGE(N7:N29)</f>
        <v>#DIV/0!</v>
      </c>
      <c r="O37" s="125" t="e">
        <f t="shared" si="3"/>
        <v>#DIV/0!</v>
      </c>
      <c r="P37" s="153" t="e">
        <f t="shared" si="3"/>
        <v>#DIV/0!</v>
      </c>
      <c r="Q37" s="73" t="e">
        <f t="shared" si="3"/>
        <v>#DIV/0!</v>
      </c>
      <c r="R37" s="73" t="e">
        <f t="shared" si="3"/>
        <v>#DIV/0!</v>
      </c>
      <c r="S37" s="125" t="e">
        <f t="shared" si="3"/>
        <v>#DIV/0!</v>
      </c>
      <c r="T37" s="73" t="e">
        <f t="shared" si="3"/>
        <v>#DIV/0!</v>
      </c>
      <c r="U37" s="73" t="e">
        <f t="shared" si="3"/>
        <v>#DIV/0!</v>
      </c>
      <c r="V37" s="74" t="e">
        <f t="shared" si="3"/>
        <v>#DIV/0!</v>
      </c>
      <c r="W37" s="76"/>
      <c r="X37" s="76"/>
      <c r="Y37" s="75"/>
      <c r="Z37" s="75"/>
      <c r="AA37" s="75"/>
      <c r="AB37" s="75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26">
        <v>0</v>
      </c>
      <c r="AU37" s="26">
        <v>0</v>
      </c>
      <c r="AV37" s="26">
        <v>0</v>
      </c>
      <c r="AW37" s="76"/>
      <c r="AX37" s="163"/>
      <c r="AY37" s="76"/>
      <c r="AZ37" s="76"/>
      <c r="BA37" s="76"/>
    </row>
    <row r="38" spans="2:53" s="78" customFormat="1" ht="12.75">
      <c r="B38" s="108" t="s">
        <v>43</v>
      </c>
      <c r="C38" s="42" t="s">
        <v>67</v>
      </c>
      <c r="D38" s="136">
        <f aca="true" t="shared" si="4" ref="D38:U38">IF(D7=5,1,)+IF(D8=5,1,)+IF(D9=5,1,)+IF(D10=5,1,)+IF(D11=5,1,)+IF(D12=5,1,)+IF(D13=5,1,)+IF(D14=5,1,)+IF(D15=5,1,)+IF(D16=5,1,)+IF(D17=5,1,)+IF(D18=5,1,)+IF(D19=5,1,)+IF(D20=5,1,)+IF(D21=5,1,)+IF(D22=5,1,)+IF(D23=5,1,)+IF(D24=5,1,)+IF(D25=5,1,)+IF(D26=5,1,)+IF(D27=5,1,)+IF(D28=5,1,)+IF(D29=5,1,)</f>
        <v>0</v>
      </c>
      <c r="E38" s="136">
        <f t="shared" si="4"/>
        <v>0</v>
      </c>
      <c r="F38" s="136">
        <f t="shared" si="4"/>
        <v>0</v>
      </c>
      <c r="G38" s="136">
        <f t="shared" si="4"/>
        <v>0</v>
      </c>
      <c r="H38" s="136">
        <f t="shared" si="4"/>
        <v>0</v>
      </c>
      <c r="I38" s="136">
        <f t="shared" si="4"/>
        <v>0</v>
      </c>
      <c r="J38" s="136">
        <f t="shared" si="4"/>
        <v>0</v>
      </c>
      <c r="K38" s="136">
        <f t="shared" si="4"/>
        <v>0</v>
      </c>
      <c r="L38" s="136">
        <f t="shared" si="4"/>
        <v>0</v>
      </c>
      <c r="M38" s="136">
        <f t="shared" si="4"/>
        <v>0</v>
      </c>
      <c r="N38" s="136">
        <f t="shared" si="4"/>
        <v>0</v>
      </c>
      <c r="O38" s="136">
        <f t="shared" si="4"/>
        <v>0</v>
      </c>
      <c r="P38" s="136">
        <v>11</v>
      </c>
      <c r="Q38" s="136">
        <f t="shared" si="4"/>
        <v>0</v>
      </c>
      <c r="R38" s="136">
        <f t="shared" si="4"/>
        <v>0</v>
      </c>
      <c r="S38" s="136">
        <f t="shared" si="4"/>
        <v>0</v>
      </c>
      <c r="T38" s="136">
        <f t="shared" si="4"/>
        <v>0</v>
      </c>
      <c r="U38" s="136">
        <f t="shared" si="4"/>
        <v>0</v>
      </c>
      <c r="V38" s="98"/>
      <c r="W38" s="164"/>
      <c r="X38" s="164"/>
      <c r="Y38" s="98"/>
      <c r="Z38" s="98"/>
      <c r="AA38" s="98"/>
      <c r="AB38" s="98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04" t="s">
        <v>92</v>
      </c>
      <c r="AU38" s="100" t="s">
        <v>90</v>
      </c>
      <c r="AV38" s="100" t="s">
        <v>91</v>
      </c>
      <c r="AW38" s="164"/>
      <c r="AX38" s="15"/>
      <c r="AY38" s="158"/>
      <c r="AZ38" s="158"/>
      <c r="BA38" s="158"/>
    </row>
    <row r="39" spans="2:53" s="78" customFormat="1" ht="12">
      <c r="B39" s="107" t="s">
        <v>44</v>
      </c>
      <c r="C39" s="42" t="s">
        <v>68</v>
      </c>
      <c r="D39" s="136">
        <f aca="true" t="shared" si="5" ref="D39:U39">IF(D7=4,1,)+IF(D8=4,1,)+IF(D9=4,1,)+IF(D10=4,1,)+IF(D11=4,1,)+IF(D12=4,1,)+IF(D13=4,1,)+IF(D14=4,1,)+IF(D15=4,1,)+IF(D16=4,1,)+IF(D17=4,1,)+IF(D18=4,1,)+IF(D19=4,1,)+IF(D20=4,1,)+IF(D21=4,1,)+IF(D22=4,1,)+IF(D23=4,1,)+IF(D24=4,1,)+IF(D25=4,1,)+IF(D26=4,1,)+IF(D27=4,1,)+IF(D28=4,1,)+IF(D29=4,1,)</f>
        <v>0</v>
      </c>
      <c r="E39" s="136">
        <f t="shared" si="5"/>
        <v>0</v>
      </c>
      <c r="F39" s="136">
        <f t="shared" si="5"/>
        <v>0</v>
      </c>
      <c r="G39" s="136">
        <f t="shared" si="5"/>
        <v>0</v>
      </c>
      <c r="H39" s="136">
        <f t="shared" si="5"/>
        <v>0</v>
      </c>
      <c r="I39" s="136">
        <f t="shared" si="5"/>
        <v>0</v>
      </c>
      <c r="J39" s="136">
        <f t="shared" si="5"/>
        <v>0</v>
      </c>
      <c r="K39" s="136">
        <f t="shared" si="5"/>
        <v>0</v>
      </c>
      <c r="L39" s="136">
        <f t="shared" si="5"/>
        <v>0</v>
      </c>
      <c r="M39" s="136">
        <f t="shared" si="5"/>
        <v>0</v>
      </c>
      <c r="N39" s="136">
        <f t="shared" si="5"/>
        <v>0</v>
      </c>
      <c r="O39" s="136">
        <f t="shared" si="5"/>
        <v>0</v>
      </c>
      <c r="P39" s="136">
        <v>12</v>
      </c>
      <c r="Q39" s="136">
        <f t="shared" si="5"/>
        <v>0</v>
      </c>
      <c r="R39" s="136">
        <f t="shared" si="5"/>
        <v>0</v>
      </c>
      <c r="S39" s="136">
        <f t="shared" si="5"/>
        <v>0</v>
      </c>
      <c r="T39" s="136">
        <f t="shared" si="5"/>
        <v>0</v>
      </c>
      <c r="U39" s="136">
        <f t="shared" si="5"/>
        <v>0</v>
      </c>
      <c r="V39" s="98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64"/>
      <c r="AU39" s="164"/>
      <c r="AV39" s="164"/>
      <c r="AW39" s="104"/>
      <c r="AX39" s="98"/>
      <c r="AY39" s="104"/>
      <c r="AZ39" s="104"/>
      <c r="BA39" s="104"/>
    </row>
    <row r="40" spans="2:53" s="78" customFormat="1" ht="12">
      <c r="B40" s="108" t="s">
        <v>45</v>
      </c>
      <c r="C40" s="42" t="s">
        <v>69</v>
      </c>
      <c r="D40" s="136">
        <f aca="true" t="shared" si="6" ref="D40:U40">IF(D7=3,1,)+IF(D8=3,1,)+IF(D9=3,1,)+IF(D10=3,1,)+IF(D11=3,1,)+IF(D12=3,1,)+IF(D13=3,1,)+IF(D14=3,1,)+IF(D15=3,1,)+IF(D16=3,1,)+IF(D17=3,1,)+IF(D18=3,1,)+IF(D19=3,1,)+IF(D20=3,1,)+IF(D21=3,1,)+IF(D22=3,1,)+IF(D23=3,1,)+IF(D24=3,1,)+IF(D25=3,1,)+IF(D26=3,1,)+IF(D27=3,1,)+IF(D28=3,1,)+IF(D29=3,1,)</f>
        <v>0</v>
      </c>
      <c r="E40" s="136">
        <f t="shared" si="6"/>
        <v>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0</v>
      </c>
      <c r="J40" s="136">
        <f t="shared" si="6"/>
        <v>0</v>
      </c>
      <c r="K40" s="136">
        <f t="shared" si="6"/>
        <v>0</v>
      </c>
      <c r="L40" s="136">
        <f t="shared" si="6"/>
        <v>0</v>
      </c>
      <c r="M40" s="136">
        <f t="shared" si="6"/>
        <v>0</v>
      </c>
      <c r="N40" s="136">
        <f t="shared" si="6"/>
        <v>0</v>
      </c>
      <c r="O40" s="136">
        <f t="shared" si="6"/>
        <v>0</v>
      </c>
      <c r="P40" s="136">
        <v>0</v>
      </c>
      <c r="Q40" s="136">
        <f t="shared" si="6"/>
        <v>0</v>
      </c>
      <c r="R40" s="136">
        <f t="shared" si="6"/>
        <v>0</v>
      </c>
      <c r="S40" s="136">
        <f t="shared" si="6"/>
        <v>0</v>
      </c>
      <c r="T40" s="136">
        <f t="shared" si="6"/>
        <v>0</v>
      </c>
      <c r="U40" s="136">
        <f t="shared" si="6"/>
        <v>0</v>
      </c>
      <c r="V40" s="135" t="s">
        <v>88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9"/>
      <c r="AU40" s="110"/>
      <c r="AV40" s="110"/>
      <c r="AW40" s="143"/>
      <c r="AX40" s="105"/>
      <c r="AY40" s="105"/>
      <c r="AZ40" s="105"/>
      <c r="BA40" s="105"/>
    </row>
    <row r="41" spans="2:53" s="78" customFormat="1" ht="12">
      <c r="B41" s="108" t="s">
        <v>1</v>
      </c>
      <c r="C41" s="106" t="s">
        <v>70</v>
      </c>
      <c r="D41" s="136">
        <f aca="true" t="shared" si="7" ref="D41:U41">IF(D7=2,1,)+IF(D8=2,1,)+IF(D9=2,1,)+IF(D10=2,1,)+IF(D11=2,1,)+IF(D12=2,1,)+IF(D13=2,1,)+IF(D14=2,1,)+IF(D15=2,1,)+IF(D16=2,1,)+IF(D17=2,1,)+IF(D18=2,1,)+IF(D19=2,1,)+IF(D20=2,1,)+IF(D21=2,1,)+IF(D22=2,1,)+IF(D23=2,1,)+IF(D24=2,1,)+IF(D25=2,1,)+IF(D26=2,1,)+IF(D27=2,1,)+IF(D28=2,1,)+IF(D29=2,1,)</f>
        <v>0</v>
      </c>
      <c r="E41" s="136">
        <f t="shared" si="7"/>
        <v>0</v>
      </c>
      <c r="F41" s="136">
        <f t="shared" si="7"/>
        <v>0</v>
      </c>
      <c r="G41" s="136">
        <f t="shared" si="7"/>
        <v>0</v>
      </c>
      <c r="H41" s="136">
        <f t="shared" si="7"/>
        <v>0</v>
      </c>
      <c r="I41" s="136">
        <f t="shared" si="7"/>
        <v>0</v>
      </c>
      <c r="J41" s="136">
        <f t="shared" si="7"/>
        <v>0</v>
      </c>
      <c r="K41" s="136">
        <f t="shared" si="7"/>
        <v>0</v>
      </c>
      <c r="L41" s="136">
        <f t="shared" si="7"/>
        <v>0</v>
      </c>
      <c r="M41" s="136">
        <f t="shared" si="7"/>
        <v>0</v>
      </c>
      <c r="N41" s="136">
        <f t="shared" si="7"/>
        <v>0</v>
      </c>
      <c r="O41" s="136">
        <f t="shared" si="7"/>
        <v>0</v>
      </c>
      <c r="P41" s="136">
        <v>0</v>
      </c>
      <c r="Q41" s="136">
        <f t="shared" si="7"/>
        <v>0</v>
      </c>
      <c r="R41" s="136">
        <f t="shared" si="7"/>
        <v>0</v>
      </c>
      <c r="S41" s="136">
        <f t="shared" si="7"/>
        <v>0</v>
      </c>
      <c r="T41" s="136">
        <f t="shared" si="7"/>
        <v>0</v>
      </c>
      <c r="U41" s="136">
        <f t="shared" si="7"/>
        <v>0</v>
      </c>
      <c r="V41" s="135" t="s">
        <v>89</v>
      </c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9"/>
      <c r="AU41" s="110"/>
      <c r="AV41" s="110"/>
      <c r="AW41" s="143"/>
      <c r="AX41" s="105"/>
      <c r="AY41" s="105"/>
      <c r="AZ41" s="105"/>
      <c r="BA41" s="105"/>
    </row>
    <row r="42" spans="2:53" ht="12.75">
      <c r="B42" s="83"/>
      <c r="C42" s="93" t="s">
        <v>64</v>
      </c>
      <c r="D42" s="137">
        <f>SUM(D38:D39)*100/$B$29</f>
        <v>0</v>
      </c>
      <c r="E42" s="137">
        <f>SUM(E38:E39)*100/$B$29</f>
        <v>0</v>
      </c>
      <c r="F42" s="137">
        <f aca="true" t="shared" si="8" ref="F42:U42">SUM(F38:F39)*100/$B$29</f>
        <v>0</v>
      </c>
      <c r="G42" s="137">
        <f t="shared" si="8"/>
        <v>0</v>
      </c>
      <c r="H42" s="137">
        <f t="shared" si="8"/>
        <v>0</v>
      </c>
      <c r="I42" s="137">
        <f t="shared" si="8"/>
        <v>0</v>
      </c>
      <c r="J42" s="137">
        <f t="shared" si="8"/>
        <v>0</v>
      </c>
      <c r="K42" s="137">
        <f t="shared" si="8"/>
        <v>0</v>
      </c>
      <c r="L42" s="137">
        <f t="shared" si="8"/>
        <v>0</v>
      </c>
      <c r="M42" s="137">
        <f t="shared" si="8"/>
        <v>0</v>
      </c>
      <c r="N42" s="137">
        <f t="shared" si="8"/>
        <v>0</v>
      </c>
      <c r="O42" s="137">
        <f t="shared" si="8"/>
        <v>0</v>
      </c>
      <c r="P42" s="137">
        <v>100</v>
      </c>
      <c r="Q42" s="137">
        <v>100</v>
      </c>
      <c r="R42" s="137">
        <f t="shared" si="8"/>
        <v>0</v>
      </c>
      <c r="S42" s="137">
        <f t="shared" si="8"/>
        <v>0</v>
      </c>
      <c r="T42" s="137">
        <f t="shared" si="8"/>
        <v>0</v>
      </c>
      <c r="U42" s="137">
        <f t="shared" si="8"/>
        <v>0</v>
      </c>
      <c r="V42" s="103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103"/>
      <c r="AY42" s="97"/>
      <c r="AZ42" s="97"/>
      <c r="BA42" s="97"/>
    </row>
    <row r="43" spans="3:53" ht="12.75">
      <c r="C43" s="85" t="s">
        <v>47</v>
      </c>
      <c r="D43" s="122">
        <v>0</v>
      </c>
      <c r="E43" s="53" t="s">
        <v>46</v>
      </c>
      <c r="F43" s="53"/>
      <c r="G43" s="53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103"/>
      <c r="AY43" s="97"/>
      <c r="AZ43" s="97"/>
      <c r="BA43" s="97"/>
    </row>
    <row r="44" spans="3:53" ht="12.75">
      <c r="C44" s="85" t="s">
        <v>48</v>
      </c>
      <c r="D44" s="122"/>
      <c r="E44" s="53" t="s">
        <v>46</v>
      </c>
      <c r="F44" s="53"/>
      <c r="G44" s="53"/>
      <c r="J44" s="85" t="s">
        <v>53</v>
      </c>
      <c r="K44" s="86">
        <v>0</v>
      </c>
      <c r="L44" s="78" t="s">
        <v>46</v>
      </c>
      <c r="O44" s="206" t="s">
        <v>87</v>
      </c>
      <c r="P44" s="206"/>
      <c r="Q44" s="206"/>
      <c r="R44" s="206"/>
      <c r="S44" s="206"/>
      <c r="T44" s="203"/>
      <c r="U44" s="203"/>
      <c r="V44" s="112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103"/>
      <c r="AY44" s="97"/>
      <c r="AZ44" s="97"/>
      <c r="BA44" s="97"/>
    </row>
    <row r="45" spans="3:50" ht="12.75">
      <c r="C45" s="85" t="s">
        <v>49</v>
      </c>
      <c r="D45" s="122"/>
      <c r="E45" s="53" t="s">
        <v>46</v>
      </c>
      <c r="F45" s="53"/>
      <c r="G45" s="53"/>
      <c r="J45" s="85" t="s">
        <v>54</v>
      </c>
      <c r="K45" s="86"/>
      <c r="L45" s="78" t="s">
        <v>46</v>
      </c>
      <c r="O45" s="195" t="s">
        <v>51</v>
      </c>
      <c r="P45" s="195"/>
      <c r="Q45" s="195"/>
      <c r="R45" s="195"/>
      <c r="S45" s="195"/>
      <c r="T45" s="200"/>
      <c r="U45" s="200"/>
      <c r="V45" s="89" t="s">
        <v>28</v>
      </c>
      <c r="AA45" s="87"/>
      <c r="AX45" s="47" t="s">
        <v>75</v>
      </c>
    </row>
    <row r="46" spans="3:50" ht="12.75">
      <c r="C46" s="85" t="s">
        <v>50</v>
      </c>
      <c r="D46" s="122"/>
      <c r="E46" s="53" t="s">
        <v>46</v>
      </c>
      <c r="F46" s="53"/>
      <c r="G46" s="53"/>
      <c r="J46" s="85" t="s">
        <v>55</v>
      </c>
      <c r="K46" s="86">
        <v>0</v>
      </c>
      <c r="L46" s="78" t="s">
        <v>46</v>
      </c>
      <c r="O46" s="195" t="s">
        <v>52</v>
      </c>
      <c r="P46" s="195"/>
      <c r="Q46" s="195"/>
      <c r="R46" s="195"/>
      <c r="S46" s="195"/>
      <c r="T46" s="188"/>
      <c r="U46" s="188"/>
      <c r="V46" s="89" t="s">
        <v>28</v>
      </c>
      <c r="AA46" s="207"/>
      <c r="AB46" s="207"/>
      <c r="AC46" s="207"/>
      <c r="AD46" s="207"/>
      <c r="AE46" s="207"/>
      <c r="AX46" s="92"/>
    </row>
    <row r="47" spans="3:46" ht="12.75">
      <c r="C47" s="53"/>
      <c r="D47" s="53" t="e">
        <f aca="true" t="shared" si="9" ref="D47:AB47">AVERAGE(D7:D37)</f>
        <v>#DIV/0!</v>
      </c>
      <c r="E47" s="53" t="e">
        <f t="shared" si="9"/>
        <v>#DIV/0!</v>
      </c>
      <c r="F47" s="53" t="e">
        <f t="shared" si="9"/>
        <v>#DIV/0!</v>
      </c>
      <c r="G47" s="53" t="e">
        <f t="shared" si="9"/>
        <v>#DIV/0!</v>
      </c>
      <c r="H47" s="47" t="e">
        <f t="shared" si="9"/>
        <v>#DIV/0!</v>
      </c>
      <c r="I47" s="47" t="e">
        <f t="shared" si="9"/>
        <v>#DIV/0!</v>
      </c>
      <c r="J47" s="47" t="e">
        <f t="shared" si="9"/>
        <v>#DIV/0!</v>
      </c>
      <c r="K47" s="47" t="e">
        <f t="shared" si="9"/>
        <v>#DIV/0!</v>
      </c>
      <c r="L47" s="47" t="e">
        <f t="shared" si="9"/>
        <v>#DIV/0!</v>
      </c>
      <c r="M47" s="47" t="e">
        <f t="shared" si="9"/>
        <v>#DIV/0!</v>
      </c>
      <c r="N47" s="47" t="e">
        <f t="shared" si="9"/>
        <v>#DIV/0!</v>
      </c>
      <c r="O47" s="47" t="e">
        <f t="shared" si="9"/>
        <v>#DIV/0!</v>
      </c>
      <c r="P47" s="47" t="e">
        <f>AVERAGE(P7:P39)</f>
        <v>#DIV/0!</v>
      </c>
      <c r="Q47" s="47" t="e">
        <f t="shared" si="9"/>
        <v>#DIV/0!</v>
      </c>
      <c r="R47" s="47" t="e">
        <f t="shared" si="9"/>
        <v>#DIV/0!</v>
      </c>
      <c r="S47" s="47" t="e">
        <f t="shared" si="9"/>
        <v>#DIV/0!</v>
      </c>
      <c r="T47" s="47" t="e">
        <f t="shared" si="9"/>
        <v>#DIV/0!</v>
      </c>
      <c r="U47" s="47" t="e">
        <f t="shared" si="9"/>
        <v>#DIV/0!</v>
      </c>
      <c r="V47" s="160" t="e">
        <f t="shared" si="9"/>
        <v>#DIV/0!</v>
      </c>
      <c r="W47" s="47">
        <f t="shared" si="9"/>
        <v>2.3666666666666667</v>
      </c>
      <c r="X47" s="47">
        <f t="shared" si="9"/>
        <v>0</v>
      </c>
      <c r="Y47" s="48">
        <f t="shared" si="9"/>
        <v>1.3666666666666667</v>
      </c>
      <c r="Z47" s="48">
        <f t="shared" si="9"/>
        <v>0</v>
      </c>
      <c r="AA47" s="48">
        <f t="shared" si="9"/>
        <v>4.2</v>
      </c>
      <c r="AB47" s="48">
        <f t="shared" si="9"/>
        <v>4.366666666666666</v>
      </c>
      <c r="AS47" s="84" t="e">
        <f>AVERAGE(AS7:AS37)</f>
        <v>#REF!</v>
      </c>
      <c r="AT47" s="84">
        <f>AVERAGE(AT7:AT37)</f>
        <v>0</v>
      </c>
    </row>
    <row r="48" spans="3:49" ht="12.75">
      <c r="C48" s="53"/>
      <c r="D48" s="53" t="e">
        <f aca="true" t="shared" si="10" ref="D48:N48">AVERAGE(D7:D37)</f>
        <v>#DIV/0!</v>
      </c>
      <c r="E48" s="53" t="e">
        <f t="shared" si="10"/>
        <v>#DIV/0!</v>
      </c>
      <c r="F48" s="53" t="e">
        <f t="shared" si="10"/>
        <v>#DIV/0!</v>
      </c>
      <c r="G48" s="53" t="e">
        <f t="shared" si="10"/>
        <v>#DIV/0!</v>
      </c>
      <c r="H48" s="47" t="e">
        <f t="shared" si="10"/>
        <v>#DIV/0!</v>
      </c>
      <c r="I48" s="47" t="e">
        <f t="shared" si="10"/>
        <v>#DIV/0!</v>
      </c>
      <c r="J48" s="47" t="e">
        <f t="shared" si="10"/>
        <v>#DIV/0!</v>
      </c>
      <c r="K48" s="47" t="e">
        <f t="shared" si="10"/>
        <v>#DIV/0!</v>
      </c>
      <c r="L48" s="47" t="e">
        <f t="shared" si="10"/>
        <v>#DIV/0!</v>
      </c>
      <c r="M48" s="47" t="e">
        <f t="shared" si="10"/>
        <v>#DIV/0!</v>
      </c>
      <c r="N48" s="47" t="e">
        <f t="shared" si="10"/>
        <v>#DIV/0!</v>
      </c>
      <c r="AB48" s="51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3"/>
    </row>
    <row r="49" spans="3:49" ht="12.75">
      <c r="C49" s="220"/>
      <c r="D49" s="220"/>
      <c r="E49" s="220"/>
      <c r="F49" s="220"/>
      <c r="G49" s="53"/>
      <c r="AB49" s="51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3"/>
    </row>
    <row r="50" spans="2:49" ht="12.75">
      <c r="B50" s="51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Z50" s="51"/>
      <c r="AA50" s="51"/>
      <c r="AB50" s="51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3"/>
    </row>
    <row r="51" spans="2:49" ht="12.75">
      <c r="B51" s="5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1"/>
      <c r="Z51" s="51"/>
      <c r="AA51" s="51"/>
      <c r="AB51" s="51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3"/>
    </row>
    <row r="52" spans="2:49" ht="12.75">
      <c r="B52" s="51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1"/>
      <c r="Z52" s="51"/>
      <c r="AA52" s="51"/>
      <c r="AB52" s="51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3"/>
    </row>
    <row r="53" spans="2:49" ht="12.75">
      <c r="B53" s="51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1"/>
      <c r="Z53" s="51"/>
      <c r="AA53" s="51"/>
      <c r="AB53" s="51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3"/>
    </row>
  </sheetData>
  <sheetProtection/>
  <autoFilter ref="A6:BB46"/>
  <mergeCells count="49">
    <mergeCell ref="I1:J1"/>
    <mergeCell ref="I2:J2"/>
    <mergeCell ref="M2:O2"/>
    <mergeCell ref="B4:B6"/>
    <mergeCell ref="C4:C6"/>
    <mergeCell ref="D4:D5"/>
    <mergeCell ref="E4:E5"/>
    <mergeCell ref="F4:F5"/>
    <mergeCell ref="G4:G5"/>
    <mergeCell ref="H4:H5"/>
    <mergeCell ref="N4:N5"/>
    <mergeCell ref="O4:O5"/>
    <mergeCell ref="Q4:Q5"/>
    <mergeCell ref="R4:R5"/>
    <mergeCell ref="S4:S5"/>
    <mergeCell ref="T4:T5"/>
    <mergeCell ref="W4:W6"/>
    <mergeCell ref="X4:X6"/>
    <mergeCell ref="Y4:Y6"/>
    <mergeCell ref="Z4:Z6"/>
    <mergeCell ref="U4:U5"/>
    <mergeCell ref="I4:I5"/>
    <mergeCell ref="J4:J5"/>
    <mergeCell ref="K4:K5"/>
    <mergeCell ref="L4:L5"/>
    <mergeCell ref="M4:M5"/>
    <mergeCell ref="AW12:AW16"/>
    <mergeCell ref="AW17:AW36"/>
    <mergeCell ref="O44:S44"/>
    <mergeCell ref="T44:U44"/>
    <mergeCell ref="AW7:AW11"/>
    <mergeCell ref="AA4:AA6"/>
    <mergeCell ref="AB4:AB6"/>
    <mergeCell ref="AT4:AV4"/>
    <mergeCell ref="AW4:AW6"/>
    <mergeCell ref="V4:V6"/>
    <mergeCell ref="AZ4:AZ6"/>
    <mergeCell ref="BA4:BA6"/>
    <mergeCell ref="AT5:AT6"/>
    <mergeCell ref="AU5:AU6"/>
    <mergeCell ref="AV5:AV6"/>
    <mergeCell ref="AY4:AY6"/>
    <mergeCell ref="AX4:AX6"/>
    <mergeCell ref="C49:F49"/>
    <mergeCell ref="O45:S45"/>
    <mergeCell ref="T45:U45"/>
    <mergeCell ref="O46:S46"/>
    <mergeCell ref="T46:U46"/>
    <mergeCell ref="AA46:AE46"/>
  </mergeCells>
  <printOptions/>
  <pageMargins left="0.11811023622047245" right="0.11811023622047245" top="0.5511811023622047" bottom="0.15748031496062992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Саныч</dc:creator>
  <cp:keywords/>
  <dc:description/>
  <cp:lastModifiedBy>1</cp:lastModifiedBy>
  <cp:lastPrinted>2013-03-29T07:29:41Z</cp:lastPrinted>
  <dcterms:created xsi:type="dcterms:W3CDTF">2005-01-01T15:48:58Z</dcterms:created>
  <dcterms:modified xsi:type="dcterms:W3CDTF">2013-09-23T16:37:22Z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