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ТиПО" sheetId="3" state="hidden" r:id="rId3"/>
    <sheet name="вузы" sheetId="4" state="hidden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/>
  <c r="D20" i="2" l="1"/>
  <c r="C20" i="1" l="1"/>
  <c r="C30"/>
  <c r="D27" i="2" l="1"/>
  <c r="D26"/>
  <c r="D24"/>
  <c r="D23"/>
  <c r="E23" s="1"/>
  <c r="D21"/>
  <c r="E21" s="1"/>
  <c r="D18"/>
  <c r="D17"/>
  <c r="D22" i="1"/>
  <c r="E22" s="1"/>
  <c r="D24"/>
  <c r="E24" s="1"/>
  <c r="D23"/>
  <c r="D21"/>
  <c r="D18"/>
  <c r="D17"/>
  <c r="E17" s="1"/>
  <c r="D25"/>
  <c r="E25" s="1"/>
  <c r="D19"/>
  <c r="E19" s="1"/>
  <c r="E16"/>
  <c r="E18"/>
  <c r="E20"/>
  <c r="E21"/>
  <c r="E23"/>
  <c r="E26"/>
  <c r="E27"/>
  <c r="E28"/>
  <c r="E29"/>
  <c r="E30"/>
  <c r="E17" i="2"/>
  <c r="E33"/>
  <c r="E32"/>
  <c r="E31"/>
  <c r="E30"/>
  <c r="E29"/>
  <c r="E16"/>
  <c r="D19" l="1"/>
  <c r="E19" s="1"/>
  <c r="E20"/>
  <c r="D15"/>
  <c r="D13" s="1"/>
  <c r="D22"/>
  <c r="E22" s="1"/>
  <c r="E27"/>
  <c r="D28"/>
  <c r="E28"/>
  <c r="E24"/>
  <c r="D25"/>
  <c r="C15" i="1"/>
  <c r="C13" s="1"/>
  <c r="C12" s="1"/>
  <c r="D15"/>
  <c r="E15" s="1"/>
  <c r="E26" i="2"/>
  <c r="E15" s="1"/>
  <c r="E13" s="1"/>
  <c r="E12" l="1"/>
  <c r="D12"/>
  <c r="E25"/>
  <c r="D13" i="1"/>
  <c r="E13" l="1"/>
  <c r="D12"/>
  <c r="E12" s="1"/>
</calcChain>
</file>

<file path=xl/sharedStrings.xml><?xml version="1.0" encoding="utf-8"?>
<sst xmlns="http://schemas.openxmlformats.org/spreadsheetml/2006/main" count="206" uniqueCount="44">
  <si>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</si>
  <si>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</si>
  <si>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</si>
  <si>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</si>
  <si>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</si>
  <si>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</si>
  <si>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</si>
  <si>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</si>
  <si>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</si>
  <si>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</si>
  <si>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</si>
  <si>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</si>
  <si>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</si>
  <si>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</si>
  <si>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</si>
  <si>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</si>
  <si>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</si>
  <si>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</si>
  <si>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</si>
  <si>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</si>
  <si>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</si>
  <si>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</si>
  <si>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</si>
  <si>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</si>
  <si>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</si>
  <si>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</si>
  <si>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</si>
  <si>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</si>
  <si>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</si>
  <si>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</si>
  <si>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</si>
  <si>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</si>
  <si>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</si>
  <si>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</si>
  <si>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</si>
  <si>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</si>
  <si>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</si>
  <si>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</si>
  <si>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</si>
  <si>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Среднее образование </t>
  </si>
  <si>
    <t>2019 год</t>
  </si>
  <si>
    <t>по состоянию на "1" апреля 2019г.</t>
  </si>
  <si>
    <t>ГУ "Средняя общеобразовательная школа № 29 города Павлодара"</t>
  </si>
  <si>
    <t>ГУ "Средняя общеобразовательная школа № 29 города Павлодара" мини-центр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</si>
</sst>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2" xfId="0" applyFont="1" applyBorder="1"/>
    <xf numFmtId="164" fontId="2" fillId="0" borderId="2" xfId="0" applyNumberFormat="1" applyFont="1" applyBorder="1"/>
    <xf numFmtId="164" fontId="7" fillId="0" borderId="2" xfId="0" applyNumberFormat="1" applyFont="1" applyBorder="1"/>
    <xf numFmtId="164" fontId="2" fillId="0" borderId="0" xfId="0" applyNumberFormat="1" applyFont="1"/>
    <xf numFmtId="164" fontId="8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opLeftCell="A16" workbookViewId="0">
      <selection activeCell="H20" sqref="H2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41</v>
      </c>
      <c r="B2" s="23"/>
      <c r="C2" s="23"/>
      <c r="D2" s="23"/>
      <c r="E2" s="23"/>
    </row>
    <row r="3" spans="1:5">
      <c r="A3" s="1"/>
    </row>
    <row r="4" spans="1:5">
      <c r="A4" s="26" t="s">
        <v>43</v>
      </c>
      <c r="B4" s="26"/>
      <c r="C4" s="26"/>
      <c r="D4" s="26"/>
      <c r="E4" s="26"/>
    </row>
    <row r="5" spans="1:5" ht="15.75" customHeight="1">
      <c r="A5" s="27" t="s">
        <v>21</v>
      </c>
      <c r="B5" s="27"/>
      <c r="C5" s="27"/>
      <c r="D5" s="27"/>
      <c r="E5" s="27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4" t="s">
        <v>0</v>
      </c>
      <c r="B9" s="25" t="s">
        <v>24</v>
      </c>
      <c r="C9" s="24" t="s">
        <v>40</v>
      </c>
      <c r="D9" s="24"/>
      <c r="E9" s="24"/>
    </row>
    <row r="10" spans="1:5" ht="40.5">
      <c r="A10" s="24"/>
      <c r="B10" s="25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>
        <v>60</v>
      </c>
      <c r="D11" s="9">
        <v>60</v>
      </c>
      <c r="E11" s="9">
        <v>60</v>
      </c>
    </row>
    <row r="12" spans="1:5" ht="25.5">
      <c r="A12" s="12" t="s">
        <v>30</v>
      </c>
      <c r="B12" s="8" t="s">
        <v>3</v>
      </c>
      <c r="C12" s="18">
        <f>C13/C11</f>
        <v>163.73333333333332</v>
      </c>
      <c r="D12" s="18">
        <f>D13/D11</f>
        <v>37.083333333333336</v>
      </c>
      <c r="E12" s="18">
        <f>D12</f>
        <v>37.083333333333336</v>
      </c>
    </row>
    <row r="13" spans="1:5" ht="25.5">
      <c r="A13" s="7" t="s">
        <v>12</v>
      </c>
      <c r="B13" s="8" t="s">
        <v>3</v>
      </c>
      <c r="C13" s="9">
        <f>C15+C26+C27+C28+C29+C30</f>
        <v>9824</v>
      </c>
      <c r="D13" s="9">
        <f>D15+D26+D27+D28+D29+D30</f>
        <v>2225</v>
      </c>
      <c r="E13" s="9">
        <f t="shared" ref="E13:E30" si="0">D13</f>
        <v>2225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f>C17+C20+C23</f>
        <v>7332.5999999999995</v>
      </c>
      <c r="D15" s="9">
        <f>D17+D20+D23</f>
        <v>1733.3999999999999</v>
      </c>
      <c r="E15" s="9">
        <f t="shared" si="0"/>
        <v>1733.3999999999999</v>
      </c>
    </row>
    <row r="16" spans="1:5">
      <c r="A16" s="10" t="s">
        <v>2</v>
      </c>
      <c r="B16" s="11"/>
      <c r="C16" s="9"/>
      <c r="D16" s="9"/>
      <c r="E16" s="9">
        <f t="shared" si="0"/>
        <v>0</v>
      </c>
    </row>
    <row r="17" spans="1:5" ht="25.5">
      <c r="A17" s="9" t="s">
        <v>14</v>
      </c>
      <c r="B17" s="8" t="s">
        <v>3</v>
      </c>
      <c r="C17" s="9">
        <v>398.40000000000003</v>
      </c>
      <c r="D17" s="9">
        <f>33.2*3</f>
        <v>99.600000000000009</v>
      </c>
      <c r="E17" s="9">
        <f t="shared" si="0"/>
        <v>99.600000000000009</v>
      </c>
    </row>
    <row r="18" spans="1:5">
      <c r="A18" s="12" t="s">
        <v>5</v>
      </c>
      <c r="B18" s="13" t="s">
        <v>4</v>
      </c>
      <c r="C18" s="9">
        <v>36</v>
      </c>
      <c r="D18" s="9">
        <f>3*3</f>
        <v>9</v>
      </c>
      <c r="E18" s="9">
        <f t="shared" si="0"/>
        <v>9</v>
      </c>
    </row>
    <row r="19" spans="1:5" ht="21.95" customHeight="1">
      <c r="A19" s="12" t="s">
        <v>35</v>
      </c>
      <c r="B19" s="8" t="s">
        <v>36</v>
      </c>
      <c r="C19" s="9">
        <v>132.80000000000001</v>
      </c>
      <c r="D19" s="18">
        <f>D17/D18</f>
        <v>11.066666666666668</v>
      </c>
      <c r="E19" s="18">
        <f t="shared" si="0"/>
        <v>11.066666666666668</v>
      </c>
    </row>
    <row r="20" spans="1:5" ht="25.5">
      <c r="A20" s="9" t="s">
        <v>16</v>
      </c>
      <c r="B20" s="8" t="s">
        <v>3</v>
      </c>
      <c r="C20" s="9">
        <f>5253.4-274</f>
        <v>4979.3999999999996</v>
      </c>
      <c r="D20" s="9">
        <f>(449.9+21.8)*3-270</f>
        <v>1145.0999999999999</v>
      </c>
      <c r="E20" s="9">
        <f t="shared" si="0"/>
        <v>1145.0999999999999</v>
      </c>
    </row>
    <row r="21" spans="1:5">
      <c r="A21" s="12" t="s">
        <v>5</v>
      </c>
      <c r="B21" s="13" t="s">
        <v>4</v>
      </c>
      <c r="C21" s="9">
        <v>96</v>
      </c>
      <c r="D21" s="9">
        <f>8*3</f>
        <v>24</v>
      </c>
      <c r="E21" s="9">
        <f t="shared" si="0"/>
        <v>24</v>
      </c>
    </row>
    <row r="22" spans="1:5" ht="21.95" customHeight="1">
      <c r="A22" s="12" t="s">
        <v>35</v>
      </c>
      <c r="B22" s="8" t="s">
        <v>36</v>
      </c>
      <c r="C22" s="9">
        <v>707.55</v>
      </c>
      <c r="D22" s="18">
        <f>D20/D21</f>
        <v>47.712499999999999</v>
      </c>
      <c r="E22" s="18">
        <f t="shared" si="0"/>
        <v>47.712499999999999</v>
      </c>
    </row>
    <row r="23" spans="1:5" ht="25.5">
      <c r="A23" s="9" t="s">
        <v>15</v>
      </c>
      <c r="B23" s="8" t="s">
        <v>3</v>
      </c>
      <c r="C23" s="9">
        <v>1954.8000000000002</v>
      </c>
      <c r="D23" s="9">
        <f>162.9*3</f>
        <v>488.70000000000005</v>
      </c>
      <c r="E23" s="9">
        <f t="shared" si="0"/>
        <v>488.70000000000005</v>
      </c>
    </row>
    <row r="24" spans="1:5">
      <c r="A24" s="12" t="s">
        <v>5</v>
      </c>
      <c r="B24" s="13" t="s">
        <v>4</v>
      </c>
      <c r="C24" s="9">
        <v>36</v>
      </c>
      <c r="D24" s="9">
        <f>3*3</f>
        <v>9</v>
      </c>
      <c r="E24" s="9">
        <f t="shared" si="0"/>
        <v>9</v>
      </c>
    </row>
    <row r="25" spans="1:5" ht="21.95" customHeight="1">
      <c r="A25" s="12" t="s">
        <v>35</v>
      </c>
      <c r="B25" s="8" t="s">
        <v>36</v>
      </c>
      <c r="C25" s="9">
        <v>651.6</v>
      </c>
      <c r="D25" s="9">
        <f>D23/D24</f>
        <v>54.300000000000004</v>
      </c>
      <c r="E25" s="9">
        <f t="shared" si="0"/>
        <v>54.300000000000004</v>
      </c>
    </row>
    <row r="26" spans="1:5" ht="25.5">
      <c r="A26" s="7" t="s">
        <v>6</v>
      </c>
      <c r="B26" s="8" t="s">
        <v>3</v>
      </c>
      <c r="C26" s="9">
        <v>1547.4</v>
      </c>
      <c r="D26" s="9">
        <v>391.6</v>
      </c>
      <c r="E26" s="9">
        <f t="shared" si="0"/>
        <v>391.6</v>
      </c>
    </row>
    <row r="27" spans="1:5" ht="36.75">
      <c r="A27" s="14" t="s">
        <v>7</v>
      </c>
      <c r="B27" s="8" t="s">
        <v>3</v>
      </c>
      <c r="C27" s="9">
        <v>0</v>
      </c>
      <c r="D27" s="9">
        <v>0</v>
      </c>
      <c r="E27" s="9">
        <f t="shared" si="0"/>
        <v>0</v>
      </c>
    </row>
    <row r="28" spans="1:5" ht="25.5">
      <c r="A28" s="14" t="s">
        <v>8</v>
      </c>
      <c r="B28" s="8" t="s">
        <v>3</v>
      </c>
      <c r="C28" s="9">
        <v>0</v>
      </c>
      <c r="D28" s="9">
        <v>0</v>
      </c>
      <c r="E28" s="9">
        <f t="shared" si="0"/>
        <v>0</v>
      </c>
    </row>
    <row r="29" spans="1:5" ht="36.75">
      <c r="A29" s="14" t="s">
        <v>9</v>
      </c>
      <c r="B29" s="8" t="s">
        <v>3</v>
      </c>
      <c r="C29" s="9">
        <v>0</v>
      </c>
      <c r="D29" s="9">
        <v>0</v>
      </c>
      <c r="E29" s="9">
        <f t="shared" si="0"/>
        <v>0</v>
      </c>
    </row>
    <row r="30" spans="1:5" ht="38.25" customHeight="1">
      <c r="A30" s="14" t="s">
        <v>10</v>
      </c>
      <c r="B30" s="8" t="s">
        <v>3</v>
      </c>
      <c r="C30" s="9">
        <f>670+274</f>
        <v>944</v>
      </c>
      <c r="D30" s="9">
        <v>100</v>
      </c>
      <c r="E30" s="9">
        <f t="shared" si="0"/>
        <v>100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19" workbookViewId="0">
      <selection activeCell="C6" sqref="C6:E7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>
      <c r="A1" s="23" t="s">
        <v>19</v>
      </c>
      <c r="B1" s="23"/>
      <c r="C1" s="23"/>
      <c r="D1" s="23"/>
      <c r="E1" s="23"/>
    </row>
    <row r="2" spans="1:6">
      <c r="A2" s="23" t="s">
        <v>41</v>
      </c>
      <c r="B2" s="23"/>
      <c r="C2" s="23"/>
      <c r="D2" s="23"/>
      <c r="E2" s="23"/>
    </row>
    <row r="3" spans="1:6">
      <c r="A3" s="1"/>
    </row>
    <row r="4" spans="1:6">
      <c r="A4" s="26" t="s">
        <v>42</v>
      </c>
      <c r="B4" s="26"/>
      <c r="C4" s="26"/>
      <c r="D4" s="26"/>
      <c r="E4" s="26"/>
    </row>
    <row r="5" spans="1:6" ht="15.75" customHeight="1">
      <c r="A5" s="27" t="s">
        <v>21</v>
      </c>
      <c r="B5" s="27"/>
      <c r="C5" s="27"/>
      <c r="D5" s="27"/>
      <c r="E5" s="27"/>
    </row>
    <row r="6" spans="1:6">
      <c r="A6" s="4"/>
      <c r="C6" s="21"/>
      <c r="D6" s="21"/>
      <c r="E6" s="21"/>
      <c r="F6" s="20"/>
    </row>
    <row r="7" spans="1:6">
      <c r="A7" s="15" t="s">
        <v>22</v>
      </c>
      <c r="C7" s="22"/>
      <c r="D7" s="22"/>
      <c r="E7" s="22"/>
    </row>
    <row r="8" spans="1:6">
      <c r="A8" s="1"/>
      <c r="C8" s="22"/>
      <c r="D8" s="22"/>
      <c r="E8" s="22"/>
    </row>
    <row r="9" spans="1:6">
      <c r="A9" s="24" t="s">
        <v>39</v>
      </c>
      <c r="B9" s="25" t="s">
        <v>24</v>
      </c>
      <c r="C9" s="24" t="s">
        <v>40</v>
      </c>
      <c r="D9" s="24"/>
      <c r="E9" s="24"/>
    </row>
    <row r="10" spans="1:6" ht="40.5">
      <c r="A10" s="24"/>
      <c r="B10" s="25"/>
      <c r="C10" s="5" t="s">
        <v>25</v>
      </c>
      <c r="D10" s="5" t="s">
        <v>26</v>
      </c>
      <c r="E10" s="6" t="s">
        <v>18</v>
      </c>
    </row>
    <row r="11" spans="1:6">
      <c r="A11" s="7" t="s">
        <v>27</v>
      </c>
      <c r="B11" s="8" t="s">
        <v>11</v>
      </c>
      <c r="C11" s="17">
        <v>1895</v>
      </c>
      <c r="D11" s="17">
        <v>1895</v>
      </c>
      <c r="E11" s="17">
        <v>1895</v>
      </c>
    </row>
    <row r="12" spans="1:6" ht="25.5">
      <c r="A12" s="12" t="s">
        <v>31</v>
      </c>
      <c r="B12" s="8" t="s">
        <v>3</v>
      </c>
      <c r="C12" s="19">
        <v>194.60928759894452</v>
      </c>
      <c r="D12" s="19">
        <f t="shared" ref="D12:E12" si="0">D13/D11</f>
        <v>44.260158311345641</v>
      </c>
      <c r="E12" s="18">
        <f t="shared" si="0"/>
        <v>44.260158311345641</v>
      </c>
    </row>
    <row r="13" spans="1:6" ht="25.5">
      <c r="A13" s="7" t="s">
        <v>12</v>
      </c>
      <c r="B13" s="8" t="s">
        <v>3</v>
      </c>
      <c r="C13" s="18">
        <v>368784.59999999986</v>
      </c>
      <c r="D13" s="9">
        <f t="shared" ref="D13:E13" si="1">D15+D29+D30+D31+D32+D33</f>
        <v>83872.999999999985</v>
      </c>
      <c r="E13" s="9">
        <f t="shared" si="1"/>
        <v>83872.999999999985</v>
      </c>
    </row>
    <row r="14" spans="1:6">
      <c r="A14" s="10" t="s">
        <v>1</v>
      </c>
      <c r="B14" s="11"/>
      <c r="C14" s="9"/>
      <c r="D14" s="9"/>
      <c r="E14" s="9"/>
    </row>
    <row r="15" spans="1:6" ht="25.5">
      <c r="A15" s="7" t="s">
        <v>13</v>
      </c>
      <c r="B15" s="8" t="s">
        <v>3</v>
      </c>
      <c r="C15" s="9">
        <v>281177.89999999991</v>
      </c>
      <c r="D15" s="9">
        <f t="shared" ref="D15:E15" si="2">D17+D20+D23+D26</f>
        <v>62696.199999999983</v>
      </c>
      <c r="E15" s="9">
        <f t="shared" si="2"/>
        <v>62696.199999999983</v>
      </c>
    </row>
    <row r="16" spans="1:6">
      <c r="A16" s="10" t="s">
        <v>2</v>
      </c>
      <c r="B16" s="11"/>
      <c r="C16" s="9"/>
      <c r="D16" s="9"/>
      <c r="E16" s="9">
        <f>D16</f>
        <v>0</v>
      </c>
    </row>
    <row r="17" spans="1:5" ht="25.5">
      <c r="A17" s="9" t="s">
        <v>14</v>
      </c>
      <c r="B17" s="8" t="s">
        <v>3</v>
      </c>
      <c r="C17" s="9">
        <v>11535.599999999999</v>
      </c>
      <c r="D17" s="9">
        <f>961.3*3</f>
        <v>2883.8999999999996</v>
      </c>
      <c r="E17" s="9">
        <f t="shared" ref="E17:E33" si="3">D17</f>
        <v>2883.8999999999996</v>
      </c>
    </row>
    <row r="18" spans="1:5">
      <c r="A18" s="12" t="s">
        <v>5</v>
      </c>
      <c r="B18" s="13" t="s">
        <v>4</v>
      </c>
      <c r="C18" s="9">
        <v>132</v>
      </c>
      <c r="D18" s="9">
        <f>11*3</f>
        <v>33</v>
      </c>
      <c r="E18" s="9">
        <v>11</v>
      </c>
    </row>
    <row r="19" spans="1:5" ht="21.95" customHeight="1">
      <c r="A19" s="12" t="s">
        <v>35</v>
      </c>
      <c r="B19" s="8" t="s">
        <v>36</v>
      </c>
      <c r="C19" s="9">
        <v>1048.6909090909091</v>
      </c>
      <c r="D19" s="18">
        <f>D17/D18</f>
        <v>87.390909090909076</v>
      </c>
      <c r="E19" s="18">
        <f t="shared" si="3"/>
        <v>87.390909090909076</v>
      </c>
    </row>
    <row r="20" spans="1:5" ht="25.5">
      <c r="A20" s="9" t="s">
        <v>28</v>
      </c>
      <c r="B20" s="8" t="s">
        <v>3</v>
      </c>
      <c r="C20" s="9">
        <v>226580.29999999993</v>
      </c>
      <c r="D20" s="9">
        <f>(19523.6+2668.6-1612)*3-12693.8</f>
        <v>49046.799999999988</v>
      </c>
      <c r="E20" s="9">
        <f t="shared" si="3"/>
        <v>49046.799999999988</v>
      </c>
    </row>
    <row r="21" spans="1:5">
      <c r="A21" s="12" t="s">
        <v>5</v>
      </c>
      <c r="B21" s="13" t="s">
        <v>4</v>
      </c>
      <c r="C21" s="9">
        <v>1716</v>
      </c>
      <c r="D21" s="9">
        <f>143*3</f>
        <v>429</v>
      </c>
      <c r="E21" s="9">
        <f t="shared" si="3"/>
        <v>429</v>
      </c>
    </row>
    <row r="22" spans="1:5" ht="21.95" customHeight="1">
      <c r="A22" s="12" t="s">
        <v>35</v>
      </c>
      <c r="B22" s="8" t="s">
        <v>36</v>
      </c>
      <c r="C22" s="18">
        <v>1637.8741258741254</v>
      </c>
      <c r="D22" s="18">
        <f>D20/D21</f>
        <v>114.3282051282051</v>
      </c>
      <c r="E22" s="18">
        <f t="shared" si="3"/>
        <v>114.3282051282051</v>
      </c>
    </row>
    <row r="23" spans="1:5" ht="39">
      <c r="A23" s="16" t="s">
        <v>33</v>
      </c>
      <c r="B23" s="8" t="s">
        <v>3</v>
      </c>
      <c r="C23" s="9">
        <v>14644.800000000001</v>
      </c>
      <c r="D23" s="9">
        <f>1220.4*3</f>
        <v>3661.2000000000003</v>
      </c>
      <c r="E23" s="9">
        <f t="shared" si="3"/>
        <v>3661.2000000000003</v>
      </c>
    </row>
    <row r="24" spans="1:5">
      <c r="A24" s="12" t="s">
        <v>5</v>
      </c>
      <c r="B24" s="13" t="s">
        <v>4</v>
      </c>
      <c r="C24" s="9">
        <v>504</v>
      </c>
      <c r="D24" s="9">
        <f>42*3</f>
        <v>126</v>
      </c>
      <c r="E24" s="9">
        <f t="shared" si="3"/>
        <v>126</v>
      </c>
    </row>
    <row r="25" spans="1:5" ht="21.95" customHeight="1">
      <c r="A25" s="12" t="s">
        <v>35</v>
      </c>
      <c r="B25" s="8" t="s">
        <v>36</v>
      </c>
      <c r="C25" s="18">
        <v>348.68571428571431</v>
      </c>
      <c r="D25" s="18">
        <f>D23/D24</f>
        <v>29.05714285714286</v>
      </c>
      <c r="E25" s="18">
        <f t="shared" si="3"/>
        <v>29.05714285714286</v>
      </c>
    </row>
    <row r="26" spans="1:5" ht="25.5">
      <c r="A26" s="9" t="s">
        <v>29</v>
      </c>
      <c r="B26" s="8" t="s">
        <v>3</v>
      </c>
      <c r="C26" s="9">
        <v>28417.200000000004</v>
      </c>
      <c r="D26" s="9">
        <f>2368.1*3</f>
        <v>7104.2999999999993</v>
      </c>
      <c r="E26" s="9">
        <f t="shared" si="3"/>
        <v>7104.2999999999993</v>
      </c>
    </row>
    <row r="27" spans="1:5">
      <c r="A27" s="12" t="s">
        <v>5</v>
      </c>
      <c r="B27" s="13" t="s">
        <v>4</v>
      </c>
      <c r="C27" s="9">
        <v>540</v>
      </c>
      <c r="D27" s="9">
        <f>45*3</f>
        <v>135</v>
      </c>
      <c r="E27" s="9">
        <f t="shared" si="3"/>
        <v>135</v>
      </c>
    </row>
    <row r="28" spans="1:5" ht="21.95" customHeight="1">
      <c r="A28" s="12" t="s">
        <v>35</v>
      </c>
      <c r="B28" s="8" t="s">
        <v>36</v>
      </c>
      <c r="C28" s="18">
        <v>631.49333333333334</v>
      </c>
      <c r="D28" s="18">
        <f>D26/D27</f>
        <v>52.624444444444443</v>
      </c>
      <c r="E28" s="18">
        <f t="shared" si="3"/>
        <v>52.624444444444443</v>
      </c>
    </row>
    <row r="29" spans="1:5" ht="25.5">
      <c r="A29" s="7" t="s">
        <v>6</v>
      </c>
      <c r="B29" s="8" t="s">
        <v>3</v>
      </c>
      <c r="C29" s="9">
        <v>59829.1</v>
      </c>
      <c r="D29" s="9">
        <v>14090.8</v>
      </c>
      <c r="E29" s="9">
        <f t="shared" si="3"/>
        <v>14090.8</v>
      </c>
    </row>
    <row r="30" spans="1:5" ht="36.75">
      <c r="A30" s="14" t="s">
        <v>7</v>
      </c>
      <c r="B30" s="8" t="s">
        <v>3</v>
      </c>
      <c r="C30" s="9">
        <v>12912</v>
      </c>
      <c r="D30" s="9">
        <v>4707</v>
      </c>
      <c r="E30" s="9">
        <f t="shared" si="3"/>
        <v>4707</v>
      </c>
    </row>
    <row r="31" spans="1:5" ht="25.5">
      <c r="A31" s="14" t="s">
        <v>8</v>
      </c>
      <c r="B31" s="8" t="s">
        <v>3</v>
      </c>
      <c r="C31" s="9">
        <v>0</v>
      </c>
      <c r="D31" s="9">
        <v>0</v>
      </c>
      <c r="E31" s="9">
        <f t="shared" si="3"/>
        <v>0</v>
      </c>
    </row>
    <row r="32" spans="1:5" ht="36.75">
      <c r="A32" s="14" t="s">
        <v>9</v>
      </c>
      <c r="B32" s="8" t="s">
        <v>3</v>
      </c>
      <c r="C32" s="9">
        <v>0</v>
      </c>
      <c r="D32" s="9">
        <v>0</v>
      </c>
      <c r="E32" s="9">
        <f t="shared" si="3"/>
        <v>0</v>
      </c>
    </row>
    <row r="33" spans="1:5" ht="38.25" customHeight="1">
      <c r="A33" s="14" t="s">
        <v>10</v>
      </c>
      <c r="B33" s="8" t="s">
        <v>3</v>
      </c>
      <c r="C33" s="9">
        <v>14865.6</v>
      </c>
      <c r="D33" s="9">
        <v>2379</v>
      </c>
      <c r="E33" s="9">
        <f t="shared" si="3"/>
        <v>2379</v>
      </c>
    </row>
  </sheetData>
  <mergeCells count="7">
    <mergeCell ref="A9:A10"/>
    <mergeCell ref="B9:B10"/>
    <mergeCell ref="C9:E9"/>
    <mergeCell ref="A1:E1"/>
    <mergeCell ref="A2:E2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23</v>
      </c>
      <c r="B2" s="23"/>
      <c r="C2" s="23"/>
      <c r="D2" s="23"/>
      <c r="E2" s="23"/>
    </row>
    <row r="3" spans="1:5">
      <c r="A3" s="1"/>
    </row>
    <row r="4" spans="1:5">
      <c r="A4" s="26"/>
      <c r="B4" s="26"/>
      <c r="C4" s="26"/>
      <c r="D4" s="26"/>
      <c r="E4" s="26"/>
    </row>
    <row r="5" spans="1:5" ht="15.75" customHeight="1">
      <c r="A5" s="27" t="s">
        <v>21</v>
      </c>
      <c r="B5" s="27"/>
      <c r="C5" s="27"/>
      <c r="D5" s="27"/>
      <c r="E5" s="27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4" t="s">
        <v>38</v>
      </c>
      <c r="B9" s="25" t="s">
        <v>24</v>
      </c>
      <c r="C9" s="24" t="s">
        <v>20</v>
      </c>
      <c r="D9" s="24"/>
      <c r="E9" s="24"/>
    </row>
    <row r="10" spans="1:5" ht="40.5">
      <c r="A10" s="24"/>
      <c r="B10" s="25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35</v>
      </c>
      <c r="B19" s="8" t="s">
        <v>36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35</v>
      </c>
      <c r="B22" s="8" t="s">
        <v>36</v>
      </c>
      <c r="C22" s="9"/>
      <c r="D22" s="9"/>
      <c r="E22" s="9"/>
    </row>
    <row r="23" spans="1:5" ht="25.5" customHeight="1">
      <c r="A23" s="16" t="s">
        <v>34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35</v>
      </c>
      <c r="B25" s="8" t="s">
        <v>36</v>
      </c>
      <c r="C25" s="9"/>
      <c r="D25" s="9"/>
      <c r="E25" s="9"/>
    </row>
    <row r="26" spans="1:5" ht="25.5">
      <c r="A26" s="9" t="s">
        <v>29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35</v>
      </c>
      <c r="B28" s="8" t="s">
        <v>36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3" t="s">
        <v>19</v>
      </c>
      <c r="B1" s="23"/>
      <c r="C1" s="23"/>
      <c r="D1" s="23"/>
      <c r="E1" s="23"/>
    </row>
    <row r="2" spans="1:5">
      <c r="A2" s="23" t="s">
        <v>23</v>
      </c>
      <c r="B2" s="23"/>
      <c r="C2" s="23"/>
      <c r="D2" s="23"/>
      <c r="E2" s="23"/>
    </row>
    <row r="3" spans="1:5">
      <c r="A3" s="1"/>
    </row>
    <row r="4" spans="1:5">
      <c r="A4" s="26"/>
      <c r="B4" s="26"/>
      <c r="C4" s="26"/>
      <c r="D4" s="26"/>
      <c r="E4" s="26"/>
    </row>
    <row r="5" spans="1:5" ht="15.75" customHeight="1">
      <c r="A5" s="27" t="s">
        <v>21</v>
      </c>
      <c r="B5" s="27"/>
      <c r="C5" s="27"/>
      <c r="D5" s="27"/>
      <c r="E5" s="27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4" t="s">
        <v>37</v>
      </c>
      <c r="B9" s="25" t="s">
        <v>24</v>
      </c>
      <c r="C9" s="24" t="s">
        <v>20</v>
      </c>
      <c r="D9" s="24"/>
      <c r="E9" s="24"/>
    </row>
    <row r="10" spans="1:5" ht="40.5">
      <c r="A10" s="24"/>
      <c r="B10" s="25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31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35</v>
      </c>
      <c r="B19" s="8" t="s">
        <v>36</v>
      </c>
      <c r="C19" s="9"/>
      <c r="D19" s="9"/>
      <c r="E19" s="9"/>
    </row>
    <row r="20" spans="1:5" ht="25.5">
      <c r="A20" s="9" t="s">
        <v>32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35</v>
      </c>
      <c r="B22" s="8" t="s">
        <v>36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35</v>
      </c>
      <c r="B25" s="8" t="s">
        <v>36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дошкольное</vt:lpstr>
      <vt:lpstr>среднее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2019-05-21T07:58:13Z</dcterms:modified>
</cp:coreProperties>
</file>