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25" windowWidth="14805" windowHeight="6990"/>
  </bookViews>
  <sheets>
    <sheet name="рус" sheetId="2" r:id="rId1"/>
  </sheets>
  <calcPr calcId="145621"/>
</workbook>
</file>

<file path=xl/calcChain.xml><?xml version="1.0" encoding="utf-8"?>
<calcChain xmlns="http://schemas.openxmlformats.org/spreadsheetml/2006/main">
  <c r="E7" i="2" l="1"/>
  <c r="F7" i="2"/>
  <c r="D7" i="2"/>
  <c r="E37" i="2"/>
  <c r="F37" i="2"/>
  <c r="D37" i="2"/>
  <c r="E33" i="2"/>
  <c r="F33" i="2"/>
  <c r="D33" i="2"/>
  <c r="G30" i="2"/>
  <c r="G31" i="2"/>
  <c r="D29" i="2"/>
  <c r="E29" i="2"/>
  <c r="F29" i="2"/>
  <c r="C29" i="2"/>
  <c r="G29" i="2" l="1"/>
  <c r="C7" i="2"/>
  <c r="G34" i="2"/>
  <c r="C35" i="2"/>
  <c r="F39" i="2"/>
  <c r="G35" i="2" l="1"/>
  <c r="G39" i="2" l="1"/>
  <c r="C6" i="2"/>
  <c r="C8" i="2" s="1"/>
  <c r="G22" i="2"/>
  <c r="G23" i="2"/>
  <c r="D21" i="2"/>
  <c r="E21" i="2"/>
  <c r="F21" i="2"/>
  <c r="C21" i="2"/>
  <c r="D18" i="2"/>
  <c r="E18" i="2"/>
  <c r="G20" i="2"/>
  <c r="F20" i="2"/>
  <c r="F19" i="2"/>
  <c r="G19" i="2" s="1"/>
  <c r="C18" i="2"/>
  <c r="D12" i="2"/>
  <c r="D6" i="2" s="1"/>
  <c r="E12" i="2"/>
  <c r="F12" i="2"/>
  <c r="C12" i="2"/>
  <c r="G14" i="2"/>
  <c r="G13" i="2"/>
  <c r="F11" i="2"/>
  <c r="G11" i="2" s="1"/>
  <c r="F10" i="2"/>
  <c r="D9" i="2"/>
  <c r="E9" i="2"/>
  <c r="C9" i="2"/>
  <c r="F18" i="2" l="1"/>
  <c r="G10" i="2"/>
  <c r="F9" i="2"/>
  <c r="F15" i="2"/>
  <c r="E15" i="2" l="1"/>
  <c r="G9" i="2" l="1"/>
  <c r="G12" i="2"/>
  <c r="G16" i="2"/>
  <c r="G17" i="2"/>
  <c r="G21" i="2"/>
  <c r="G24" i="2"/>
  <c r="G25" i="2"/>
  <c r="G27" i="2"/>
  <c r="G28" i="2"/>
  <c r="G32" i="2"/>
  <c r="G33" i="2"/>
  <c r="G36" i="2"/>
  <c r="G37" i="2"/>
  <c r="G18" i="2"/>
  <c r="C15" i="2" l="1"/>
  <c r="D15" i="2" l="1"/>
  <c r="D8" i="2" l="1"/>
  <c r="F6" i="2"/>
  <c r="F8" i="2" s="1"/>
  <c r="E6" i="2"/>
  <c r="E8" i="2" s="1"/>
  <c r="G15" i="2"/>
  <c r="G7" i="2" l="1"/>
  <c r="G6" i="2"/>
  <c r="H8" i="2"/>
  <c r="I8" i="2"/>
  <c r="G8" i="2" l="1"/>
  <c r="I6" i="2"/>
  <c r="H6" i="2"/>
  <c r="I7" i="2"/>
  <c r="H7" i="2"/>
</calcChain>
</file>

<file path=xl/sharedStrings.xml><?xml version="1.0" encoding="utf-8"?>
<sst xmlns="http://schemas.openxmlformats.org/spreadsheetml/2006/main" count="80" uniqueCount="63">
  <si>
    <t>Наименование</t>
  </si>
  <si>
    <t>Плановый период</t>
  </si>
  <si>
    <t>тыс.тенге</t>
  </si>
  <si>
    <t>Всего по администратору</t>
  </si>
  <si>
    <t>Коды</t>
  </si>
  <si>
    <t>04.1.464.009.000</t>
  </si>
  <si>
    <t>Обеспечение деятельности организаций  дошкольного воспитания и обучения</t>
  </si>
  <si>
    <t>За счет средств местного бюджета</t>
  </si>
  <si>
    <t>Реализация государственного образовательного заказа в дошкольных организациях образования</t>
  </si>
  <si>
    <t>Общеобразовательное обучение</t>
  </si>
  <si>
    <t xml:space="preserve">Дополнительное образование для детей </t>
  </si>
  <si>
    <t>Услуги по реализации государственной политики на местном уровне в области образования</t>
  </si>
  <si>
    <t xml:space="preserve">Приобретение и доставка учебников, учебно-методических комплексов для государственных  учреждений образования района (города областного значения) </t>
  </si>
  <si>
    <t>Проведение школьных олимпиад, внешкольных мероприятий и конкурсов районного (городского) масштаба</t>
  </si>
  <si>
    <t>Ежемесячная выплата денежных средств опекунам (попечителям) на содержание ребенка-сироты (детей-сирот), и ребенка (детей), оставшегося без попечения родителей</t>
  </si>
  <si>
    <t xml:space="preserve">Выплата единовременных денежных средств казахстанским гражданам, усыновившим (удочерившим) ребенка (детей)-сироту и ребенка (детей), оставшегося без попечения родителей </t>
  </si>
  <si>
    <t>Социальная поддержка обучающихся и воспитанников организаций образования очной формы обучения в виде льготного проезда на общественном транспорте (кроме такси) по решению местных представительных органов</t>
  </si>
  <si>
    <t>04.1.464.040.000</t>
  </si>
  <si>
    <t>04.2.464.003.000</t>
  </si>
  <si>
    <t>04.2.464.003.015</t>
  </si>
  <si>
    <t>04.2.464.006.000</t>
  </si>
  <si>
    <t>04.9.464.001.000</t>
  </si>
  <si>
    <t>04.9.464.005.000</t>
  </si>
  <si>
    <t>04.9.464.007.000</t>
  </si>
  <si>
    <t>04.9.464.015.000</t>
  </si>
  <si>
    <t>04.9.464.022.000</t>
  </si>
  <si>
    <t>06.2.464.008.000</t>
  </si>
  <si>
    <t>За счет трансфертов из республиканского бюджета</t>
  </si>
  <si>
    <t>в т.ч.</t>
  </si>
  <si>
    <t>04.2.464.003.011</t>
  </si>
  <si>
    <t>06.1.464.030.000</t>
  </si>
  <si>
    <t>Содержание ребенка (детей), переданного патронатным воспитателям</t>
  </si>
  <si>
    <t>2019 год</t>
  </si>
  <si>
    <t>04.9.464.012.000</t>
  </si>
  <si>
    <t>Капитальные расходы государственных органов</t>
  </si>
  <si>
    <t>Капитальные расходы подведомственных государственных учреждений и организаций</t>
  </si>
  <si>
    <t>2020 год</t>
  </si>
  <si>
    <t>утвержденный бюджет</t>
  </si>
  <si>
    <t>уточненый бюджет</t>
  </si>
  <si>
    <t>04.4.464.113.000</t>
  </si>
  <si>
    <t>Целевые текущие трансферты из местных бюджетов</t>
  </si>
  <si>
    <t>Методическая работа</t>
  </si>
  <si>
    <t>исполнение от годового плана, %</t>
  </si>
  <si>
    <t>04.2.464.068.000</t>
  </si>
  <si>
    <t>Обеспечение повышения компьютерной грамотности населения</t>
  </si>
  <si>
    <t>04.1.464.009.011</t>
  </si>
  <si>
    <t xml:space="preserve">2019 год  </t>
  </si>
  <si>
    <t>Бюджет на 2019 год   ГУ "Отдел образования города Павлодара"</t>
  </si>
  <si>
    <t>04.1.464.009.015</t>
  </si>
  <si>
    <t>04.1.464.040.011</t>
  </si>
  <si>
    <t>04.1.464.040.015</t>
  </si>
  <si>
    <t>04.2.464.006.015</t>
  </si>
  <si>
    <t>04.2.464.006.011</t>
  </si>
  <si>
    <t>04.9.464.001.011</t>
  </si>
  <si>
    <t>04.9.464.001.015</t>
  </si>
  <si>
    <t>04.9.464.023.015</t>
  </si>
  <si>
    <t>04.9.464.067.015</t>
  </si>
  <si>
    <t>06.1.464.030.011</t>
  </si>
  <si>
    <t>06.1.464.030.015</t>
  </si>
  <si>
    <t>план текущего периода 1.07.2019г.</t>
  </si>
  <si>
    <t>кассовое исполнение на 1.07.2019г.</t>
  </si>
  <si>
    <t>04.9.464.023.000</t>
  </si>
  <si>
    <t>04.9.464.023.011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</si>
</sst>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>
      <alignment horizontal="left" vertical="top"/>
    </xf>
    <xf numFmtId="0" fontId="3" fillId="0" borderId="0">
      <alignment horizontal="left" vertical="top"/>
    </xf>
  </cellStyleXfs>
  <cellXfs count="30">
    <xf numFmtId="0" fontId="0" fillId="0" borderId="0" xfId="0"/>
    <xf numFmtId="0" fontId="13" fillId="0" borderId="6" xfId="0" applyFont="1" applyFill="1" applyBorder="1" applyAlignment="1">
      <alignment horizontal="center" vertical="top" wrapText="1" readingOrder="1"/>
    </xf>
    <xf numFmtId="0" fontId="13" fillId="0" borderId="7" xfId="0" applyFont="1" applyFill="1" applyBorder="1" applyAlignment="1">
      <alignment horizontal="left" vertical="top" wrapText="1" readingOrder="1"/>
    </xf>
    <xf numFmtId="0" fontId="13" fillId="0" borderId="6" xfId="0" applyFont="1" applyFill="1" applyBorder="1" applyAlignment="1">
      <alignment horizontal="left" vertical="top" wrapText="1" readingOrder="1"/>
    </xf>
    <xf numFmtId="0" fontId="13" fillId="0" borderId="8" xfId="0" applyFont="1" applyFill="1" applyBorder="1" applyAlignment="1">
      <alignment horizontal="left" vertical="top" wrapText="1" readingOrder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3" xfId="1" quotePrefix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2" quotePrefix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3">
    <cellStyle name="S11" xfId="1"/>
    <cellStyle name="S8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D16" sqref="D16"/>
    </sheetView>
  </sheetViews>
  <sheetFormatPr defaultColWidth="8.85546875" defaultRowHeight="15.75" x14ac:dyDescent="0.25"/>
  <cols>
    <col min="1" max="1" width="17.28515625" style="6" customWidth="1"/>
    <col min="2" max="2" width="41.85546875" style="6" customWidth="1"/>
    <col min="3" max="3" width="14.7109375" style="6" hidden="1" customWidth="1"/>
    <col min="4" max="4" width="13.28515625" style="6" customWidth="1"/>
    <col min="5" max="5" width="14" style="6" customWidth="1"/>
    <col min="6" max="6" width="13.140625" style="6" customWidth="1"/>
    <col min="7" max="7" width="8" style="6" customWidth="1"/>
    <col min="8" max="8" width="13.7109375" style="6" hidden="1" customWidth="1"/>
    <col min="9" max="9" width="14.140625" style="6" hidden="1" customWidth="1"/>
    <col min="10" max="10" width="0" style="6" hidden="1" customWidth="1"/>
    <col min="11" max="16384" width="8.85546875" style="6"/>
  </cols>
  <sheetData>
    <row r="1" spans="1:9" ht="19.5" customHeight="1" x14ac:dyDescent="0.25">
      <c r="A1" s="5"/>
      <c r="B1" s="27" t="s">
        <v>47</v>
      </c>
      <c r="C1" s="27"/>
      <c r="D1" s="27"/>
      <c r="E1" s="27"/>
      <c r="F1" s="27"/>
      <c r="G1" s="27"/>
      <c r="H1" s="27"/>
      <c r="I1" s="27"/>
    </row>
    <row r="2" spans="1:9" ht="15.75" customHeight="1" x14ac:dyDescent="0.25">
      <c r="A2" s="5"/>
      <c r="B2" s="7"/>
      <c r="C2" s="7"/>
      <c r="D2" s="7"/>
      <c r="E2" s="7"/>
      <c r="F2" s="7"/>
      <c r="G2" s="7"/>
      <c r="H2" s="26" t="s">
        <v>2</v>
      </c>
      <c r="I2" s="26"/>
    </row>
    <row r="3" spans="1:9" ht="12.75" customHeight="1" x14ac:dyDescent="0.25">
      <c r="A3" s="25" t="s">
        <v>4</v>
      </c>
      <c r="B3" s="25" t="s">
        <v>0</v>
      </c>
      <c r="C3" s="25" t="s">
        <v>1</v>
      </c>
      <c r="D3" s="25"/>
      <c r="E3" s="25"/>
      <c r="F3" s="25"/>
      <c r="G3" s="25"/>
      <c r="H3" s="25"/>
      <c r="I3" s="25"/>
    </row>
    <row r="4" spans="1:9" ht="12.75" customHeight="1" x14ac:dyDescent="0.25">
      <c r="A4" s="25"/>
      <c r="B4" s="25"/>
      <c r="C4" s="25" t="s">
        <v>46</v>
      </c>
      <c r="D4" s="25"/>
      <c r="E4" s="25"/>
      <c r="F4" s="25"/>
      <c r="G4" s="8"/>
      <c r="H4" s="28" t="s">
        <v>32</v>
      </c>
      <c r="I4" s="28" t="s">
        <v>36</v>
      </c>
    </row>
    <row r="5" spans="1:9" ht="77.25" customHeight="1" x14ac:dyDescent="0.25">
      <c r="A5" s="25"/>
      <c r="B5" s="25"/>
      <c r="C5" s="9" t="s">
        <v>37</v>
      </c>
      <c r="D5" s="9" t="s">
        <v>38</v>
      </c>
      <c r="E5" s="9" t="s">
        <v>59</v>
      </c>
      <c r="F5" s="9" t="s">
        <v>60</v>
      </c>
      <c r="G5" s="9" t="s">
        <v>42</v>
      </c>
      <c r="H5" s="29"/>
      <c r="I5" s="29"/>
    </row>
    <row r="6" spans="1:9" x14ac:dyDescent="0.25">
      <c r="A6" s="9"/>
      <c r="B6" s="10" t="s">
        <v>3</v>
      </c>
      <c r="C6" s="11">
        <f>C9+C12+C15+C18+C21+C24+C25+C26+C27+C28+C32+C33+C36+C29+C37+C40</f>
        <v>16349932</v>
      </c>
      <c r="D6" s="11">
        <f>D9+D12+D15+D18+D21+D24+D25+D26+D27+D28+D32+D33+D36+D29+D37+D40</f>
        <v>18099156</v>
      </c>
      <c r="E6" s="11">
        <f>E9+E12+E15+E18+E21+E24+E25+E26+E27+E28+E32+E33+E36+E29+E37+E40</f>
        <v>9172952.5</v>
      </c>
      <c r="F6" s="11">
        <f>F9+F12+F15+F18+F21+F24+F25+F26+F27+F28+F32+F33+F36+F29+F37+F40</f>
        <v>9172594.2820000015</v>
      </c>
      <c r="G6" s="11">
        <f t="shared" ref="G6:G39" si="0">F6/D6*100</f>
        <v>50.67967966020074</v>
      </c>
      <c r="H6" s="11">
        <f>H9+H12+H15+H18+H21+H24+H25+H26+H27+H28+H32+H33+H36</f>
        <v>0</v>
      </c>
      <c r="I6" s="11">
        <f>I9+I12+I15+I18+I21+I24+I25+I26+I27+I28+I32+I33+I36</f>
        <v>0</v>
      </c>
    </row>
    <row r="7" spans="1:9" ht="30" x14ac:dyDescent="0.25">
      <c r="A7" s="12" t="s">
        <v>28</v>
      </c>
      <c r="B7" s="13" t="s">
        <v>27</v>
      </c>
      <c r="C7" s="14">
        <f>C10+C13+C16+C19+C22+C38+C34</f>
        <v>2343850</v>
      </c>
      <c r="D7" s="14">
        <f>D10+D13+D16+D19+D22+D38+D34+D30</f>
        <v>3609539</v>
      </c>
      <c r="E7" s="14">
        <f t="shared" ref="E7:F7" si="1">E10+E13+E16+E19+E22+E38+E34+E30</f>
        <v>1451765</v>
      </c>
      <c r="F7" s="14">
        <f t="shared" si="1"/>
        <v>1451638.0370000002</v>
      </c>
      <c r="G7" s="11">
        <f t="shared" si="0"/>
        <v>40.216715680312646</v>
      </c>
      <c r="H7" s="14">
        <f t="shared" ref="H7:I7" si="2">H16</f>
        <v>0</v>
      </c>
      <c r="I7" s="14">
        <f t="shared" si="2"/>
        <v>0</v>
      </c>
    </row>
    <row r="8" spans="1:9" x14ac:dyDescent="0.25">
      <c r="A8" s="12" t="s">
        <v>28</v>
      </c>
      <c r="B8" s="15" t="s">
        <v>7</v>
      </c>
      <c r="C8" s="14">
        <f>C6-C7</f>
        <v>14006082</v>
      </c>
      <c r="D8" s="14">
        <f t="shared" ref="D8:F8" si="3">D6-D7</f>
        <v>14489617</v>
      </c>
      <c r="E8" s="14">
        <f t="shared" si="3"/>
        <v>7721187.5</v>
      </c>
      <c r="F8" s="14">
        <f t="shared" si="3"/>
        <v>7720956.245000001</v>
      </c>
      <c r="G8" s="11">
        <f t="shared" si="0"/>
        <v>53.286130647897743</v>
      </c>
      <c r="H8" s="14">
        <f>H9+H12+H17+H18+H21+H24+H25+H26+H27+H28+H32+H33+H36-703385</f>
        <v>-703385</v>
      </c>
      <c r="I8" s="14">
        <f>I9+I12+I17+I18+I21+I24+I25+I26+I27+I28+I32+I33+I36</f>
        <v>0</v>
      </c>
    </row>
    <row r="9" spans="1:9" ht="30" x14ac:dyDescent="0.25">
      <c r="A9" s="16" t="s">
        <v>5</v>
      </c>
      <c r="B9" s="17" t="s">
        <v>6</v>
      </c>
      <c r="C9" s="18">
        <f>C10+C11</f>
        <v>3233131</v>
      </c>
      <c r="D9" s="18">
        <f t="shared" ref="D9:F9" si="4">D10+D11</f>
        <v>3625109</v>
      </c>
      <c r="E9" s="18">
        <f t="shared" si="4"/>
        <v>1784451</v>
      </c>
      <c r="F9" s="18">
        <f t="shared" si="4"/>
        <v>1784451</v>
      </c>
      <c r="G9" s="11">
        <f t="shared" si="0"/>
        <v>49.224754345317621</v>
      </c>
      <c r="H9" s="18"/>
      <c r="I9" s="18"/>
    </row>
    <row r="10" spans="1:9" s="24" customFormat="1" ht="30" x14ac:dyDescent="0.25">
      <c r="A10" s="12" t="s">
        <v>45</v>
      </c>
      <c r="B10" s="13" t="s">
        <v>27</v>
      </c>
      <c r="C10" s="19">
        <v>317900</v>
      </c>
      <c r="D10" s="19">
        <v>594511</v>
      </c>
      <c r="E10" s="19">
        <v>198030</v>
      </c>
      <c r="F10" s="19">
        <f>E10</f>
        <v>198030</v>
      </c>
      <c r="G10" s="11">
        <f t="shared" si="0"/>
        <v>33.309728499556776</v>
      </c>
      <c r="H10" s="19"/>
      <c r="I10" s="19"/>
    </row>
    <row r="11" spans="1:9" s="24" customFormat="1" ht="30" x14ac:dyDescent="0.25">
      <c r="A11" s="12" t="s">
        <v>48</v>
      </c>
      <c r="B11" s="15" t="s">
        <v>7</v>
      </c>
      <c r="C11" s="19">
        <v>2915231</v>
      </c>
      <c r="D11" s="19">
        <v>3030598</v>
      </c>
      <c r="E11" s="19">
        <v>1586421</v>
      </c>
      <c r="F11" s="19">
        <f>E11</f>
        <v>1586421</v>
      </c>
      <c r="G11" s="11">
        <f t="shared" si="0"/>
        <v>52.346797562725243</v>
      </c>
      <c r="H11" s="19"/>
      <c r="I11" s="19"/>
    </row>
    <row r="12" spans="1:9" ht="45" x14ac:dyDescent="0.25">
      <c r="A12" s="16" t="s">
        <v>17</v>
      </c>
      <c r="B12" s="17" t="s">
        <v>8</v>
      </c>
      <c r="C12" s="18">
        <f>C13+C14</f>
        <v>2077397</v>
      </c>
      <c r="D12" s="18">
        <f t="shared" ref="D12:F12" si="5">D13+D14</f>
        <v>2276738</v>
      </c>
      <c r="E12" s="18">
        <f t="shared" si="5"/>
        <v>1098466</v>
      </c>
      <c r="F12" s="18">
        <f t="shared" si="5"/>
        <v>1098447.6500000001</v>
      </c>
      <c r="G12" s="11">
        <f t="shared" si="0"/>
        <v>48.246554939567055</v>
      </c>
      <c r="H12" s="18"/>
      <c r="I12" s="18"/>
    </row>
    <row r="13" spans="1:9" s="24" customFormat="1" ht="30" x14ac:dyDescent="0.25">
      <c r="A13" s="16" t="s">
        <v>49</v>
      </c>
      <c r="B13" s="13" t="s">
        <v>27</v>
      </c>
      <c r="C13" s="19">
        <v>176280</v>
      </c>
      <c r="D13" s="19">
        <v>317246</v>
      </c>
      <c r="E13" s="19">
        <v>114051</v>
      </c>
      <c r="F13" s="19">
        <v>114049.34</v>
      </c>
      <c r="G13" s="11">
        <f t="shared" ref="G13:G14" si="6">F13/D13*100</f>
        <v>35.949811817958306</v>
      </c>
      <c r="H13" s="19"/>
      <c r="I13" s="19"/>
    </row>
    <row r="14" spans="1:9" s="24" customFormat="1" x14ac:dyDescent="0.25">
      <c r="A14" s="16" t="s">
        <v>50</v>
      </c>
      <c r="B14" s="15" t="s">
        <v>7</v>
      </c>
      <c r="C14" s="19">
        <v>1901117</v>
      </c>
      <c r="D14" s="19">
        <v>1959492</v>
      </c>
      <c r="E14" s="19">
        <v>984415</v>
      </c>
      <c r="F14" s="19">
        <v>984398.31</v>
      </c>
      <c r="G14" s="11">
        <f t="shared" si="6"/>
        <v>50.237424291602117</v>
      </c>
      <c r="H14" s="19"/>
      <c r="I14" s="19"/>
    </row>
    <row r="15" spans="1:9" x14ac:dyDescent="0.25">
      <c r="A15" s="16" t="s">
        <v>18</v>
      </c>
      <c r="B15" s="17" t="s">
        <v>9</v>
      </c>
      <c r="C15" s="18">
        <f>C16+C17</f>
        <v>9353237</v>
      </c>
      <c r="D15" s="18">
        <f>D16+D17</f>
        <v>10226767</v>
      </c>
      <c r="E15" s="18">
        <f t="shared" ref="E15:F15" si="7">E16+E17</f>
        <v>5617276</v>
      </c>
      <c r="F15" s="18">
        <f t="shared" si="7"/>
        <v>5616941.8480000002</v>
      </c>
      <c r="G15" s="11">
        <f t="shared" si="0"/>
        <v>54.923925107514428</v>
      </c>
      <c r="H15" s="18"/>
      <c r="I15" s="18"/>
    </row>
    <row r="16" spans="1:9" s="24" customFormat="1" ht="30" x14ac:dyDescent="0.25">
      <c r="A16" s="12" t="s">
        <v>29</v>
      </c>
      <c r="B16" s="13" t="s">
        <v>27</v>
      </c>
      <c r="C16" s="19">
        <v>1769936</v>
      </c>
      <c r="D16" s="19">
        <v>2565987</v>
      </c>
      <c r="E16" s="19">
        <v>1095845</v>
      </c>
      <c r="F16" s="19">
        <v>1095719.6980000001</v>
      </c>
      <c r="G16" s="14">
        <f t="shared" si="0"/>
        <v>42.70168547229585</v>
      </c>
      <c r="H16" s="19"/>
      <c r="I16" s="19"/>
    </row>
    <row r="17" spans="1:9" s="24" customFormat="1" ht="30" x14ac:dyDescent="0.25">
      <c r="A17" s="12" t="s">
        <v>19</v>
      </c>
      <c r="B17" s="15" t="s">
        <v>7</v>
      </c>
      <c r="C17" s="19">
        <v>7583301</v>
      </c>
      <c r="D17" s="19">
        <v>7660780</v>
      </c>
      <c r="E17" s="19">
        <v>4521431</v>
      </c>
      <c r="F17" s="19">
        <v>4521222.1500000004</v>
      </c>
      <c r="G17" s="14">
        <f t="shared" si="0"/>
        <v>59.017778215795261</v>
      </c>
      <c r="H17" s="19"/>
      <c r="I17" s="19"/>
    </row>
    <row r="18" spans="1:9" x14ac:dyDescent="0.25">
      <c r="A18" s="16" t="s">
        <v>20</v>
      </c>
      <c r="B18" s="17" t="s">
        <v>10</v>
      </c>
      <c r="C18" s="18">
        <f>C19+C20</f>
        <v>797167</v>
      </c>
      <c r="D18" s="18">
        <f t="shared" ref="D18:F18" si="8">D19+D20</f>
        <v>865599</v>
      </c>
      <c r="E18" s="18">
        <f t="shared" si="8"/>
        <v>423484</v>
      </c>
      <c r="F18" s="18">
        <f t="shared" si="8"/>
        <v>423484</v>
      </c>
      <c r="G18" s="11">
        <f t="shared" si="0"/>
        <v>48.923808830647907</v>
      </c>
      <c r="H18" s="18"/>
      <c r="I18" s="18"/>
    </row>
    <row r="19" spans="1:9" s="24" customFormat="1" ht="30" x14ac:dyDescent="0.25">
      <c r="A19" s="12" t="s">
        <v>52</v>
      </c>
      <c r="B19" s="13" t="s">
        <v>27</v>
      </c>
      <c r="C19" s="19">
        <v>60223</v>
      </c>
      <c r="D19" s="19">
        <v>123755</v>
      </c>
      <c r="E19" s="19">
        <v>42310</v>
      </c>
      <c r="F19" s="19">
        <f>E19</f>
        <v>42310</v>
      </c>
      <c r="G19" s="14">
        <f t="shared" si="0"/>
        <v>34.188517635651081</v>
      </c>
      <c r="H19" s="19"/>
      <c r="I19" s="19"/>
    </row>
    <row r="20" spans="1:9" s="24" customFormat="1" ht="30" x14ac:dyDescent="0.25">
      <c r="A20" s="12" t="s">
        <v>51</v>
      </c>
      <c r="B20" s="15" t="s">
        <v>7</v>
      </c>
      <c r="C20" s="19">
        <v>736944</v>
      </c>
      <c r="D20" s="19">
        <v>741844</v>
      </c>
      <c r="E20" s="19">
        <v>381174</v>
      </c>
      <c r="F20" s="19">
        <f>E20</f>
        <v>381174</v>
      </c>
      <c r="G20" s="14">
        <f t="shared" si="0"/>
        <v>51.381961706234733</v>
      </c>
      <c r="H20" s="19"/>
      <c r="I20" s="19"/>
    </row>
    <row r="21" spans="1:9" ht="45" x14ac:dyDescent="0.25">
      <c r="A21" s="16" t="s">
        <v>21</v>
      </c>
      <c r="B21" s="17" t="s">
        <v>11</v>
      </c>
      <c r="C21" s="18">
        <f>C22+C23</f>
        <v>77496</v>
      </c>
      <c r="D21" s="18">
        <f t="shared" ref="D21:F21" si="9">D22+D23</f>
        <v>83222</v>
      </c>
      <c r="E21" s="18">
        <f t="shared" si="9"/>
        <v>37803</v>
      </c>
      <c r="F21" s="18">
        <f t="shared" si="9"/>
        <v>37801.652000000002</v>
      </c>
      <c r="G21" s="11">
        <f t="shared" si="0"/>
        <v>45.422667083223189</v>
      </c>
      <c r="H21" s="18"/>
      <c r="I21" s="18"/>
    </row>
    <row r="22" spans="1:9" ht="30" x14ac:dyDescent="0.25">
      <c r="A22" s="16" t="s">
        <v>53</v>
      </c>
      <c r="B22" s="13" t="s">
        <v>27</v>
      </c>
      <c r="C22" s="18">
        <v>362</v>
      </c>
      <c r="D22" s="18">
        <v>4213</v>
      </c>
      <c r="E22" s="18">
        <v>730</v>
      </c>
      <c r="F22" s="18">
        <v>730</v>
      </c>
      <c r="G22" s="11">
        <f t="shared" si="0"/>
        <v>17.327320199382861</v>
      </c>
      <c r="H22" s="18"/>
      <c r="I22" s="18"/>
    </row>
    <row r="23" spans="1:9" x14ac:dyDescent="0.25">
      <c r="A23" s="16" t="s">
        <v>54</v>
      </c>
      <c r="B23" s="15" t="s">
        <v>7</v>
      </c>
      <c r="C23" s="18">
        <v>77134</v>
      </c>
      <c r="D23" s="18">
        <v>79009</v>
      </c>
      <c r="E23" s="18">
        <v>37073</v>
      </c>
      <c r="F23" s="18">
        <v>37071.652000000002</v>
      </c>
      <c r="G23" s="11">
        <f t="shared" si="0"/>
        <v>46.920796364971082</v>
      </c>
      <c r="H23" s="18"/>
      <c r="I23" s="18"/>
    </row>
    <row r="24" spans="1:9" ht="60" x14ac:dyDescent="0.25">
      <c r="A24" s="16" t="s">
        <v>22</v>
      </c>
      <c r="B24" s="17" t="s">
        <v>12</v>
      </c>
      <c r="C24" s="18">
        <v>372625</v>
      </c>
      <c r="D24" s="18">
        <v>372625</v>
      </c>
      <c r="E24" s="18">
        <v>109082</v>
      </c>
      <c r="F24" s="18">
        <v>109080.276</v>
      </c>
      <c r="G24" s="11">
        <f t="shared" si="0"/>
        <v>29.273472257631667</v>
      </c>
      <c r="H24" s="18"/>
      <c r="I24" s="18"/>
    </row>
    <row r="25" spans="1:9" ht="45" x14ac:dyDescent="0.25">
      <c r="A25" s="16" t="s">
        <v>23</v>
      </c>
      <c r="B25" s="17" t="s">
        <v>13</v>
      </c>
      <c r="C25" s="18">
        <v>7475</v>
      </c>
      <c r="D25" s="18">
        <v>15155</v>
      </c>
      <c r="E25" s="18">
        <v>890</v>
      </c>
      <c r="F25" s="18">
        <v>889.15700000000004</v>
      </c>
      <c r="G25" s="11">
        <f t="shared" si="0"/>
        <v>5.8670867700428904</v>
      </c>
      <c r="H25" s="18"/>
      <c r="I25" s="18"/>
    </row>
    <row r="26" spans="1:9" ht="30" x14ac:dyDescent="0.25">
      <c r="A26" s="16" t="s">
        <v>33</v>
      </c>
      <c r="B26" s="17" t="s">
        <v>34</v>
      </c>
      <c r="C26" s="18"/>
      <c r="D26" s="18">
        <v>2852</v>
      </c>
      <c r="E26" s="18"/>
      <c r="F26" s="18"/>
      <c r="G26" s="11"/>
      <c r="H26" s="18"/>
      <c r="I26" s="18"/>
    </row>
    <row r="27" spans="1:9" ht="75" x14ac:dyDescent="0.25">
      <c r="A27" s="16" t="s">
        <v>24</v>
      </c>
      <c r="B27" s="17" t="s">
        <v>14</v>
      </c>
      <c r="C27" s="18">
        <v>138278</v>
      </c>
      <c r="D27" s="18">
        <v>138278</v>
      </c>
      <c r="E27" s="18">
        <v>67472</v>
      </c>
      <c r="F27" s="18">
        <v>67472</v>
      </c>
      <c r="G27" s="11">
        <f t="shared" si="0"/>
        <v>48.794457542052967</v>
      </c>
      <c r="H27" s="18"/>
      <c r="I27" s="18"/>
    </row>
    <row r="28" spans="1:9" ht="75" x14ac:dyDescent="0.25">
      <c r="A28" s="16" t="s">
        <v>25</v>
      </c>
      <c r="B28" s="17" t="s">
        <v>15</v>
      </c>
      <c r="C28" s="18">
        <v>2660</v>
      </c>
      <c r="D28" s="18">
        <v>2660</v>
      </c>
      <c r="E28" s="18">
        <v>1139</v>
      </c>
      <c r="F28" s="18">
        <v>1138.25</v>
      </c>
      <c r="G28" s="11">
        <f t="shared" si="0"/>
        <v>42.791353383458649</v>
      </c>
      <c r="H28" s="18"/>
      <c r="I28" s="18"/>
    </row>
    <row r="29" spans="1:9" x14ac:dyDescent="0.25">
      <c r="A29" s="3" t="s">
        <v>61</v>
      </c>
      <c r="B29" s="4" t="s">
        <v>41</v>
      </c>
      <c r="C29" s="18">
        <f>C30+C31</f>
        <v>21776</v>
      </c>
      <c r="D29" s="18">
        <f t="shared" ref="D29:F29" si="10">D30+D31</f>
        <v>23244</v>
      </c>
      <c r="E29" s="18">
        <f t="shared" si="10"/>
        <v>12858</v>
      </c>
      <c r="F29" s="18">
        <f t="shared" si="10"/>
        <v>12857.8</v>
      </c>
      <c r="G29" s="11">
        <f t="shared" si="0"/>
        <v>55.316640853553601</v>
      </c>
      <c r="H29" s="18"/>
      <c r="I29" s="18"/>
    </row>
    <row r="30" spans="1:9" ht="30" x14ac:dyDescent="0.25">
      <c r="A30" s="3" t="s">
        <v>62</v>
      </c>
      <c r="B30" s="13" t="s">
        <v>27</v>
      </c>
      <c r="C30" s="18"/>
      <c r="D30" s="18">
        <v>1468</v>
      </c>
      <c r="E30" s="18">
        <v>210</v>
      </c>
      <c r="F30" s="18">
        <v>209.999</v>
      </c>
      <c r="G30" s="11">
        <f t="shared" si="0"/>
        <v>14.305108991825612</v>
      </c>
      <c r="H30" s="18"/>
      <c r="I30" s="18"/>
    </row>
    <row r="31" spans="1:9" x14ac:dyDescent="0.25">
      <c r="A31" s="3" t="s">
        <v>55</v>
      </c>
      <c r="B31" s="15" t="s">
        <v>7</v>
      </c>
      <c r="C31" s="18">
        <v>21776</v>
      </c>
      <c r="D31" s="18">
        <v>21776</v>
      </c>
      <c r="E31" s="18">
        <v>12648</v>
      </c>
      <c r="F31" s="18">
        <v>12647.800999999999</v>
      </c>
      <c r="G31" s="11">
        <f t="shared" si="0"/>
        <v>58.081378581925044</v>
      </c>
      <c r="H31" s="18"/>
      <c r="I31" s="18"/>
    </row>
    <row r="32" spans="1:9" ht="30" x14ac:dyDescent="0.25">
      <c r="A32" s="20" t="s">
        <v>56</v>
      </c>
      <c r="B32" s="17" t="s">
        <v>35</v>
      </c>
      <c r="C32" s="18">
        <v>212337</v>
      </c>
      <c r="D32" s="18">
        <v>422977</v>
      </c>
      <c r="E32" s="18">
        <v>8609.5</v>
      </c>
      <c r="F32" s="18">
        <v>8608.6489999999994</v>
      </c>
      <c r="G32" s="11">
        <f t="shared" si="0"/>
        <v>2.0352522714000996</v>
      </c>
      <c r="H32" s="18"/>
      <c r="I32" s="18"/>
    </row>
    <row r="33" spans="1:9" ht="47.25" x14ac:dyDescent="0.25">
      <c r="A33" s="16" t="s">
        <v>30</v>
      </c>
      <c r="B33" s="21" t="s">
        <v>31</v>
      </c>
      <c r="C33" s="18">
        <v>19061</v>
      </c>
      <c r="D33" s="18">
        <f>D34+D35</f>
        <v>20821</v>
      </c>
      <c r="E33" s="18">
        <f t="shared" ref="E33:F33" si="11">E34+E35</f>
        <v>9973</v>
      </c>
      <c r="F33" s="18">
        <f t="shared" si="11"/>
        <v>9973</v>
      </c>
      <c r="G33" s="11">
        <f t="shared" si="0"/>
        <v>47.898756063589644</v>
      </c>
      <c r="H33" s="18"/>
      <c r="I33" s="18"/>
    </row>
    <row r="34" spans="1:9" ht="30" x14ac:dyDescent="0.25">
      <c r="A34" s="16" t="s">
        <v>57</v>
      </c>
      <c r="B34" s="13" t="s">
        <v>27</v>
      </c>
      <c r="C34" s="18">
        <v>599</v>
      </c>
      <c r="D34" s="18">
        <v>2359</v>
      </c>
      <c r="E34" s="18">
        <v>589</v>
      </c>
      <c r="F34" s="18">
        <v>589</v>
      </c>
      <c r="G34" s="11">
        <f t="shared" si="0"/>
        <v>24.96820686731666</v>
      </c>
      <c r="H34" s="18"/>
      <c r="I34" s="18"/>
    </row>
    <row r="35" spans="1:9" x14ac:dyDescent="0.25">
      <c r="A35" s="16" t="s">
        <v>58</v>
      </c>
      <c r="B35" s="15" t="s">
        <v>7</v>
      </c>
      <c r="C35" s="18">
        <f>C33-C34</f>
        <v>18462</v>
      </c>
      <c r="D35" s="18">
        <v>18462</v>
      </c>
      <c r="E35" s="18">
        <v>9384</v>
      </c>
      <c r="F35" s="18">
        <v>9384</v>
      </c>
      <c r="G35" s="11">
        <f t="shared" si="0"/>
        <v>50.828729281767963</v>
      </c>
      <c r="H35" s="18"/>
      <c r="I35" s="18"/>
    </row>
    <row r="36" spans="1:9" ht="90" x14ac:dyDescent="0.25">
      <c r="A36" s="16" t="s">
        <v>26</v>
      </c>
      <c r="B36" s="17" t="s">
        <v>16</v>
      </c>
      <c r="C36" s="18">
        <v>3568</v>
      </c>
      <c r="D36" s="18">
        <v>3568</v>
      </c>
      <c r="E36" s="18"/>
      <c r="F36" s="18"/>
      <c r="G36" s="11">
        <f t="shared" si="0"/>
        <v>0</v>
      </c>
      <c r="H36" s="18"/>
      <c r="I36" s="18"/>
    </row>
    <row r="37" spans="1:9" ht="30" x14ac:dyDescent="0.25">
      <c r="A37" s="1" t="s">
        <v>39</v>
      </c>
      <c r="B37" s="2" t="s">
        <v>40</v>
      </c>
      <c r="C37" s="22">
        <v>33724</v>
      </c>
      <c r="D37" s="22">
        <f>D38+D39</f>
        <v>19541</v>
      </c>
      <c r="E37" s="22">
        <f t="shared" ref="E37:F37" si="12">E38+E39</f>
        <v>1449</v>
      </c>
      <c r="F37" s="22">
        <f t="shared" si="12"/>
        <v>1449</v>
      </c>
      <c r="G37" s="23">
        <f t="shared" si="0"/>
        <v>7.4151783429711893</v>
      </c>
      <c r="H37" s="22"/>
      <c r="I37" s="22"/>
    </row>
    <row r="38" spans="1:9" ht="30" x14ac:dyDescent="0.25">
      <c r="A38" s="1"/>
      <c r="B38" s="13" t="s">
        <v>27</v>
      </c>
      <c r="C38" s="22">
        <v>18550</v>
      </c>
      <c r="D38" s="22"/>
      <c r="E38" s="18"/>
      <c r="F38" s="18"/>
      <c r="G38" s="23"/>
      <c r="H38" s="22"/>
      <c r="I38" s="22"/>
    </row>
    <row r="39" spans="1:9" x14ac:dyDescent="0.25">
      <c r="A39" s="1"/>
      <c r="B39" s="15" t="s">
        <v>7</v>
      </c>
      <c r="C39" s="22">
        <v>15174</v>
      </c>
      <c r="D39" s="22">
        <v>19541</v>
      </c>
      <c r="E39" s="22">
        <v>1449</v>
      </c>
      <c r="F39" s="18">
        <f>E39</f>
        <v>1449</v>
      </c>
      <c r="G39" s="23">
        <f t="shared" si="0"/>
        <v>7.4151783429711893</v>
      </c>
      <c r="H39" s="22"/>
      <c r="I39" s="22"/>
    </row>
    <row r="40" spans="1:9" ht="30" x14ac:dyDescent="0.25">
      <c r="A40" s="1" t="s">
        <v>43</v>
      </c>
      <c r="B40" s="2" t="s">
        <v>44</v>
      </c>
      <c r="C40" s="22"/>
      <c r="D40" s="22"/>
      <c r="E40" s="18"/>
      <c r="F40" s="18"/>
      <c r="G40" s="23"/>
      <c r="H40" s="22"/>
      <c r="I40" s="22"/>
    </row>
  </sheetData>
  <mergeCells count="8">
    <mergeCell ref="A3:A5"/>
    <mergeCell ref="H2:I2"/>
    <mergeCell ref="B1:I1"/>
    <mergeCell ref="B3:B5"/>
    <mergeCell ref="C3:I3"/>
    <mergeCell ref="H4:H5"/>
    <mergeCell ref="I4:I5"/>
    <mergeCell ref="C4:F4"/>
  </mergeCells>
  <pageMargins left="0" right="0" top="0" bottom="0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2019-07-11T11:13:16Z</dcterms:modified>
</cp:coreProperties>
</file>